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tabRatio="724" activeTab="6"/>
  </bookViews>
  <sheets>
    <sheet name="POR SUBGERENCIA" sheetId="1" r:id="rId1"/>
    <sheet name="POR GERENCIA" sheetId="2" r:id="rId2"/>
    <sheet name="CENTRO" sheetId="3" r:id="rId3"/>
    <sheet name="NORESTE" sheetId="4" r:id="rId4"/>
    <sheet name="NOROESTE" sheetId="5" r:id="rId5"/>
    <sheet name="SURESTE" sheetId="6" r:id="rId6"/>
    <sheet name="OCCIDENTE" sheetId="7" r:id="rId7"/>
  </sheets>
  <definedNames>
    <definedName name="_xlnm.Print_Area" localSheetId="2">'CENTRO'!$D$1:$J$61</definedName>
    <definedName name="_xlnm.Print_Area" localSheetId="3">'NORESTE'!$D$1:$J$58</definedName>
    <definedName name="_xlnm.Print_Area" localSheetId="4">'NOROESTE'!$D$1:$J$65</definedName>
    <definedName name="_xlnm.Print_Area" localSheetId="6">'OCCIDENTE'!$D$1:$J$59</definedName>
    <definedName name="_xlnm.Print_Area" localSheetId="1">'POR GERENCIA'!$C$4:$J$71</definedName>
    <definedName name="_xlnm.Print_Area" localSheetId="0">'POR SUBGERENCIA'!$D$1:$L$73</definedName>
    <definedName name="_xlnm.Print_Area" localSheetId="5">'SURESTE'!$D$1:$J$63</definedName>
  </definedNames>
  <calcPr fullCalcOnLoad="1"/>
</workbook>
</file>

<file path=xl/sharedStrings.xml><?xml version="1.0" encoding="utf-8"?>
<sst xmlns="http://schemas.openxmlformats.org/spreadsheetml/2006/main" count="465" uniqueCount="149">
  <si>
    <t>CUN</t>
  </si>
  <si>
    <t>CUU</t>
  </si>
  <si>
    <t>GDL</t>
  </si>
  <si>
    <t>HMO</t>
  </si>
  <si>
    <t>MEX</t>
  </si>
  <si>
    <t>MTY</t>
  </si>
  <si>
    <t>PVR</t>
  </si>
  <si>
    <t>SJD</t>
  </si>
  <si>
    <t>TIJ</t>
  </si>
  <si>
    <t>TLC</t>
  </si>
  <si>
    <t>TOTAL</t>
  </si>
  <si>
    <t>TOTALES POR GERENCIA REGIONAL</t>
  </si>
  <si>
    <t>ESTACION</t>
  </si>
  <si>
    <t>IFR</t>
  </si>
  <si>
    <t>VFR</t>
  </si>
  <si>
    <t>CENTRO</t>
  </si>
  <si>
    <t>ACA</t>
  </si>
  <si>
    <t>ACAPULCO</t>
  </si>
  <si>
    <t>CVA</t>
  </si>
  <si>
    <t>CUERNAVACA</t>
  </si>
  <si>
    <t>HUX</t>
  </si>
  <si>
    <t>HUATULCO</t>
  </si>
  <si>
    <t>MÉXICO</t>
  </si>
  <si>
    <t>OAX</t>
  </si>
  <si>
    <t>OAXACA</t>
  </si>
  <si>
    <t>PAZ</t>
  </si>
  <si>
    <t>POZA RICA</t>
  </si>
  <si>
    <t>PBC</t>
  </si>
  <si>
    <t>PUEBLA</t>
  </si>
  <si>
    <t>PXM</t>
  </si>
  <si>
    <t>PUERTO ESCONDIDO</t>
  </si>
  <si>
    <t>QET</t>
  </si>
  <si>
    <t>QUERETARO</t>
  </si>
  <si>
    <t>TAM</t>
  </si>
  <si>
    <t>TAMPICO</t>
  </si>
  <si>
    <t>TOLUCA</t>
  </si>
  <si>
    <t>VER</t>
  </si>
  <si>
    <t>VERACRUZ</t>
  </si>
  <si>
    <t>ZIH</t>
  </si>
  <si>
    <t>ZIHUATANEJO</t>
  </si>
  <si>
    <t>NORESTE</t>
  </si>
  <si>
    <t>ADN</t>
  </si>
  <si>
    <t>CJS</t>
  </si>
  <si>
    <t>CHIHUAHUA</t>
  </si>
  <si>
    <t>CVM</t>
  </si>
  <si>
    <t>CD. VICTORIA</t>
  </si>
  <si>
    <t>MAM</t>
  </si>
  <si>
    <t>MATAMOROS</t>
  </si>
  <si>
    <t>MONTERREY</t>
  </si>
  <si>
    <t>NLD</t>
  </si>
  <si>
    <t>NUEVO LAREDO</t>
  </si>
  <si>
    <t>REX</t>
  </si>
  <si>
    <t>REYNOSA</t>
  </si>
  <si>
    <t>TRC</t>
  </si>
  <si>
    <t>NOROESTE</t>
  </si>
  <si>
    <t>CEN</t>
  </si>
  <si>
    <t>CSL</t>
  </si>
  <si>
    <t>CABO SAN LUCAS</t>
  </si>
  <si>
    <t>CUL</t>
  </si>
  <si>
    <t>DGO</t>
  </si>
  <si>
    <t>DURANGO</t>
  </si>
  <si>
    <t>GYM</t>
  </si>
  <si>
    <t>GUAYMAS</t>
  </si>
  <si>
    <t>HERMOSILLO</t>
  </si>
  <si>
    <t>LAP</t>
  </si>
  <si>
    <t>LA PAZ</t>
  </si>
  <si>
    <t>LMM</t>
  </si>
  <si>
    <t>LOS MOCHIS</t>
  </si>
  <si>
    <t>LTO</t>
  </si>
  <si>
    <t>LORETO</t>
  </si>
  <si>
    <t>MXL</t>
  </si>
  <si>
    <t>MEXICALI</t>
  </si>
  <si>
    <t>MZT</t>
  </si>
  <si>
    <t>TIJUANA</t>
  </si>
  <si>
    <t>SURESTE</t>
  </si>
  <si>
    <t>CME</t>
  </si>
  <si>
    <t>CPE</t>
  </si>
  <si>
    <t>CAMPECHE</t>
  </si>
  <si>
    <t>CTM</t>
  </si>
  <si>
    <t>CHETUMAL</t>
  </si>
  <si>
    <t>CANCUN</t>
  </si>
  <si>
    <t>CZA</t>
  </si>
  <si>
    <t>CZM</t>
  </si>
  <si>
    <t>COZUMEL</t>
  </si>
  <si>
    <t>MID</t>
  </si>
  <si>
    <t>MÉRIDA</t>
  </si>
  <si>
    <t>MTT</t>
  </si>
  <si>
    <t>TAP</t>
  </si>
  <si>
    <t>TGZ</t>
  </si>
  <si>
    <t>VSA</t>
  </si>
  <si>
    <t>VILLAHERMOSA</t>
  </si>
  <si>
    <t>OCCIDENTE</t>
  </si>
  <si>
    <t>AGU</t>
  </si>
  <si>
    <t>BJX</t>
  </si>
  <si>
    <t>COL</t>
  </si>
  <si>
    <t>COLIMA</t>
  </si>
  <si>
    <t>GUADALAJARA</t>
  </si>
  <si>
    <t>MLM</t>
  </si>
  <si>
    <t>MORELIA</t>
  </si>
  <si>
    <t>PUERTO VALLARTA</t>
  </si>
  <si>
    <t>SLP</t>
  </si>
  <si>
    <t>TNY</t>
  </si>
  <si>
    <t>TEPIC</t>
  </si>
  <si>
    <t>UPN</t>
  </si>
  <si>
    <t>URUAPAN</t>
  </si>
  <si>
    <t>ZCL</t>
  </si>
  <si>
    <t>ZACATECAS</t>
  </si>
  <si>
    <t>ZLO</t>
  </si>
  <si>
    <t>TOTALES POR SUBGERENCIA REGIONAL</t>
  </si>
  <si>
    <t>PPE</t>
  </si>
  <si>
    <t>PUERTO PEÑASCO</t>
  </si>
  <si>
    <t>GERENCIA REGIONAL CENTRO</t>
  </si>
  <si>
    <t>GERENCIA REGIONAL NORESTE</t>
  </si>
  <si>
    <t>GERENCIA REGIONAL NOROESTE</t>
  </si>
  <si>
    <t>GERENCIA REGIONAL SURESTE</t>
  </si>
  <si>
    <t>GERENCIA REGIONAL OCCIDENTE</t>
  </si>
  <si>
    <t>SVL</t>
  </si>
  <si>
    <t>SUBGERENCIA REGIONAL ACAPULCO</t>
  </si>
  <si>
    <t>SUBGERENCIA REGIONAL CHIHUAHUA</t>
  </si>
  <si>
    <t>SUBGERENCIA REGIONAL TIJUANA</t>
  </si>
  <si>
    <t>SUBGERENCIA REGIONAL MERIDA</t>
  </si>
  <si>
    <t>SUBGERENCIA REGIONAL CANCUN</t>
  </si>
  <si>
    <t>SUBGERENCIA REGIONAL OCCIDENTE                           (SEDE EN GUADALAJARA)</t>
  </si>
  <si>
    <t>SUBGERENCIA REGIONAL NOROESTE                              (SEDE EN MAZATLAN)</t>
  </si>
  <si>
    <t>SUBGERENCIA REGIONAL NORESTE                             (SEDE EN MONTERREY)</t>
  </si>
  <si>
    <t>SUBGERENCIA REGIONAL  CENTRO                                   (SEDE EN LA CD DE MÉXICO)</t>
  </si>
  <si>
    <t xml:space="preserve">Abreviaturas   </t>
  </si>
  <si>
    <t>Reglas de Vuelo por Instrumento</t>
  </si>
  <si>
    <t>Reglas de Vuelo Visual</t>
  </si>
  <si>
    <t>Sobrevuelos Internacionales Centro de Control Mérida</t>
  </si>
  <si>
    <t>CD. JUAREZ</t>
  </si>
  <si>
    <t>TORREON</t>
  </si>
  <si>
    <t>CD. OBREGON</t>
  </si>
  <si>
    <t>CULIACAN</t>
  </si>
  <si>
    <t>MAZATLAN</t>
  </si>
  <si>
    <t>SAN JOSE DEL CABO</t>
  </si>
  <si>
    <t>CD. DEL CARMEN</t>
  </si>
  <si>
    <t>MINATITLAN</t>
  </si>
  <si>
    <t xml:space="preserve">TAPACHULA </t>
  </si>
  <si>
    <t>TUXTLA GUTIERREZ</t>
  </si>
  <si>
    <t>SAN LUIS POTOSI</t>
  </si>
  <si>
    <t>MANZANILLO</t>
  </si>
  <si>
    <t>PQE</t>
  </si>
  <si>
    <t xml:space="preserve">PALENQUE </t>
  </si>
  <si>
    <t>AEROPUERTO DEL NORTE</t>
  </si>
  <si>
    <t>BAJIO (LEON)</t>
  </si>
  <si>
    <t>CHICHEN ITZA</t>
  </si>
  <si>
    <t>AGUASCALIENTES</t>
  </si>
  <si>
    <t>Ene -Dic 2017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</si>
</sst>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&quot;/&quot;dd&quot;/&quot;yyyy"/>
    <numFmt numFmtId="173" formatCode="_-* #,##0.00\ _P_t_a_-;\-* #,##0.00\ _P_t_a_-;_-* &quot;-&quot;??\ _P_t_a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\ &quot;Pta&quot;_-;\-* #,##0\ &quot;Pta&quot;_-;_-* &quot;-&quot;\ &quot;Pta&quot;_-;_-@_-"/>
    <numFmt numFmtId="177" formatCode="mmmm/yy"/>
    <numFmt numFmtId="178" formatCode="#,##0_ ;[Red]\-#,##0\ "/>
    <numFmt numFmtId="179" formatCode="0.00_ ;[Red]\-0.00\ "/>
    <numFmt numFmtId="180" formatCode="#,##0.00_ ;[Red]\-#,##0.0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.5"/>
      <color indexed="8"/>
      <name val="Arial"/>
      <family val="0"/>
    </font>
    <font>
      <b/>
      <sz val="7.1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10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/>
    </xf>
    <xf numFmtId="3" fontId="1" fillId="0" borderId="1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3" fillId="34" borderId="12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7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left"/>
    </xf>
    <xf numFmtId="0" fontId="3" fillId="35" borderId="16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left"/>
    </xf>
    <xf numFmtId="0" fontId="3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3" fillId="37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left"/>
    </xf>
    <xf numFmtId="0" fontId="3" fillId="37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left"/>
    </xf>
    <xf numFmtId="0" fontId="3" fillId="38" borderId="13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left"/>
    </xf>
    <xf numFmtId="0" fontId="3" fillId="38" borderId="16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left"/>
    </xf>
    <xf numFmtId="0" fontId="1" fillId="39" borderId="0" xfId="0" applyFont="1" applyFill="1" applyAlignment="1">
      <alignment/>
    </xf>
    <xf numFmtId="0" fontId="3" fillId="39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left"/>
    </xf>
    <xf numFmtId="3" fontId="3" fillId="40" borderId="11" xfId="0" applyNumberFormat="1" applyFont="1" applyFill="1" applyBorder="1" applyAlignment="1">
      <alignment horizontal="center"/>
    </xf>
    <xf numFmtId="3" fontId="1" fillId="39" borderId="12" xfId="0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3" fontId="3" fillId="39" borderId="0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22" xfId="0" applyNumberFormat="1" applyFont="1" applyBorder="1" applyAlignment="1">
      <alignment/>
    </xf>
    <xf numFmtId="0" fontId="3" fillId="39" borderId="0" xfId="0" applyFont="1" applyFill="1" applyAlignment="1">
      <alignment/>
    </xf>
    <xf numFmtId="0" fontId="1" fillId="0" borderId="0" xfId="0" applyFont="1" applyAlignment="1">
      <alignment horizontal="left"/>
    </xf>
    <xf numFmtId="3" fontId="1" fillId="39" borderId="13" xfId="0" applyNumberFormat="1" applyFont="1" applyFill="1" applyBorder="1" applyAlignment="1">
      <alignment/>
    </xf>
    <xf numFmtId="3" fontId="1" fillId="39" borderId="14" xfId="0" applyNumberFormat="1" applyFont="1" applyFill="1" applyBorder="1" applyAlignment="1">
      <alignment/>
    </xf>
    <xf numFmtId="3" fontId="1" fillId="39" borderId="15" xfId="0" applyNumberFormat="1" applyFont="1" applyFill="1" applyBorder="1" applyAlignment="1">
      <alignment/>
    </xf>
    <xf numFmtId="3" fontId="1" fillId="39" borderId="16" xfId="0" applyNumberFormat="1" applyFont="1" applyFill="1" applyBorder="1" applyAlignment="1">
      <alignment/>
    </xf>
    <xf numFmtId="3" fontId="1" fillId="39" borderId="17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5" fillId="39" borderId="12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41" borderId="12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39" borderId="13" xfId="0" applyNumberFormat="1" applyFont="1" applyFill="1" applyBorder="1" applyAlignment="1">
      <alignment/>
    </xf>
    <xf numFmtId="3" fontId="5" fillId="39" borderId="14" xfId="0" applyNumberFormat="1" applyFont="1" applyFill="1" applyBorder="1" applyAlignment="1">
      <alignment/>
    </xf>
    <xf numFmtId="3" fontId="5" fillId="39" borderId="15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3" fontId="5" fillId="39" borderId="16" xfId="0" applyNumberFormat="1" applyFont="1" applyFill="1" applyBorder="1" applyAlignment="1">
      <alignment/>
    </xf>
    <xf numFmtId="3" fontId="5" fillId="39" borderId="17" xfId="0" applyNumberFormat="1" applyFont="1" applyFill="1" applyBorder="1" applyAlignment="1">
      <alignment/>
    </xf>
    <xf numFmtId="3" fontId="5" fillId="41" borderId="18" xfId="0" applyNumberFormat="1" applyFont="1" applyFill="1" applyBorder="1" applyAlignment="1">
      <alignment horizontal="center"/>
    </xf>
    <xf numFmtId="3" fontId="5" fillId="41" borderId="13" xfId="0" applyNumberFormat="1" applyFont="1" applyFill="1" applyBorder="1" applyAlignment="1">
      <alignment/>
    </xf>
    <xf numFmtId="3" fontId="5" fillId="41" borderId="14" xfId="0" applyNumberFormat="1" applyFont="1" applyFill="1" applyBorder="1" applyAlignment="1">
      <alignment/>
    </xf>
    <xf numFmtId="3" fontId="5" fillId="41" borderId="19" xfId="0" applyNumberFormat="1" applyFont="1" applyFill="1" applyBorder="1" applyAlignment="1">
      <alignment horizontal="center"/>
    </xf>
    <xf numFmtId="3" fontId="5" fillId="41" borderId="15" xfId="0" applyNumberFormat="1" applyFont="1" applyFill="1" applyBorder="1" applyAlignment="1">
      <alignment/>
    </xf>
    <xf numFmtId="3" fontId="5" fillId="41" borderId="20" xfId="0" applyNumberFormat="1" applyFont="1" applyFill="1" applyBorder="1" applyAlignment="1">
      <alignment horizontal="center"/>
    </xf>
    <xf numFmtId="3" fontId="5" fillId="41" borderId="16" xfId="0" applyNumberFormat="1" applyFont="1" applyFill="1" applyBorder="1" applyAlignment="1">
      <alignment/>
    </xf>
    <xf numFmtId="3" fontId="5" fillId="41" borderId="17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42" borderId="13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left"/>
    </xf>
    <xf numFmtId="0" fontId="3" fillId="42" borderId="12" xfId="0" applyFont="1" applyFill="1" applyBorder="1" applyAlignment="1">
      <alignment horizontal="center"/>
    </xf>
    <xf numFmtId="0" fontId="3" fillId="42" borderId="12" xfId="0" applyFont="1" applyFill="1" applyBorder="1" applyAlignment="1">
      <alignment horizontal="left"/>
    </xf>
    <xf numFmtId="0" fontId="3" fillId="42" borderId="16" xfId="0" applyFont="1" applyFill="1" applyBorder="1" applyAlignment="1">
      <alignment horizontal="center"/>
    </xf>
    <xf numFmtId="0" fontId="3" fillId="42" borderId="16" xfId="0" applyFont="1" applyFill="1" applyBorder="1" applyAlignment="1">
      <alignment horizontal="left"/>
    </xf>
    <xf numFmtId="0" fontId="3" fillId="17" borderId="13" xfId="0" applyFont="1" applyFill="1" applyBorder="1" applyAlignment="1">
      <alignment horizontal="center"/>
    </xf>
    <xf numFmtId="0" fontId="3" fillId="17" borderId="13" xfId="0" applyFont="1" applyFill="1" applyBorder="1" applyAlignment="1">
      <alignment horizontal="left"/>
    </xf>
    <xf numFmtId="0" fontId="3" fillId="17" borderId="12" xfId="0" applyFont="1" applyFill="1" applyBorder="1" applyAlignment="1">
      <alignment horizontal="center"/>
    </xf>
    <xf numFmtId="0" fontId="3" fillId="17" borderId="12" xfId="0" applyFont="1" applyFill="1" applyBorder="1" applyAlignment="1">
      <alignment horizontal="left"/>
    </xf>
    <xf numFmtId="0" fontId="3" fillId="17" borderId="16" xfId="0" applyFont="1" applyFill="1" applyBorder="1" applyAlignment="1">
      <alignment horizontal="center"/>
    </xf>
    <xf numFmtId="0" fontId="3" fillId="17" borderId="16" xfId="0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left"/>
    </xf>
    <xf numFmtId="3" fontId="1" fillId="39" borderId="25" xfId="0" applyNumberFormat="1" applyFont="1" applyFill="1" applyBorder="1" applyAlignment="1">
      <alignment/>
    </xf>
    <xf numFmtId="3" fontId="1" fillId="39" borderId="26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39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3" fontId="7" fillId="39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38" borderId="27" xfId="0" applyFont="1" applyFill="1" applyBorder="1" applyAlignment="1">
      <alignment horizontal="center" vertical="center" textRotation="90" wrapText="1"/>
    </xf>
    <xf numFmtId="0" fontId="3" fillId="38" borderId="28" xfId="0" applyFont="1" applyFill="1" applyBorder="1" applyAlignment="1">
      <alignment horizontal="center" vertical="center" textRotation="90" wrapText="1"/>
    </xf>
    <xf numFmtId="0" fontId="3" fillId="38" borderId="29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34" borderId="30" xfId="0" applyFont="1" applyFill="1" applyBorder="1" applyAlignment="1">
      <alignment horizontal="center" vertical="center" textRotation="90" wrapText="1"/>
    </xf>
    <xf numFmtId="0" fontId="3" fillId="34" borderId="31" xfId="0" applyFont="1" applyFill="1" applyBorder="1" applyAlignment="1">
      <alignment horizontal="center" vertical="center" textRotation="90" wrapText="1"/>
    </xf>
    <xf numFmtId="0" fontId="3" fillId="34" borderId="32" xfId="0" applyFont="1" applyFill="1" applyBorder="1" applyAlignment="1">
      <alignment horizontal="center" vertical="center" textRotation="90" wrapText="1"/>
    </xf>
    <xf numFmtId="0" fontId="3" fillId="35" borderId="27" xfId="0" applyFont="1" applyFill="1" applyBorder="1" applyAlignment="1">
      <alignment horizontal="center" vertical="center" textRotation="90" wrapText="1"/>
    </xf>
    <xf numFmtId="0" fontId="3" fillId="35" borderId="28" xfId="0" applyFont="1" applyFill="1" applyBorder="1" applyAlignment="1">
      <alignment horizontal="center" vertical="center" textRotation="90" wrapText="1"/>
    </xf>
    <xf numFmtId="0" fontId="3" fillId="35" borderId="29" xfId="0" applyFont="1" applyFill="1" applyBorder="1" applyAlignment="1">
      <alignment horizontal="center" vertical="center" textRotation="90" wrapText="1"/>
    </xf>
    <xf numFmtId="0" fontId="3" fillId="37" borderId="27" xfId="0" applyFont="1" applyFill="1" applyBorder="1" applyAlignment="1">
      <alignment horizontal="center" vertical="center" textRotation="90" wrapText="1"/>
    </xf>
    <xf numFmtId="0" fontId="3" fillId="37" borderId="28" xfId="0" applyFont="1" applyFill="1" applyBorder="1" applyAlignment="1">
      <alignment horizontal="center" vertical="center" textRotation="90" wrapText="1"/>
    </xf>
    <xf numFmtId="0" fontId="3" fillId="37" borderId="29" xfId="0" applyFont="1" applyFill="1" applyBorder="1" applyAlignment="1">
      <alignment horizontal="center" vertical="center" textRotation="90" wrapText="1"/>
    </xf>
    <xf numFmtId="0" fontId="3" fillId="36" borderId="27" xfId="0" applyFont="1" applyFill="1" applyBorder="1" applyAlignment="1">
      <alignment horizontal="center" vertical="center" textRotation="90" wrapText="1"/>
    </xf>
    <xf numFmtId="0" fontId="3" fillId="36" borderId="28" xfId="0" applyFont="1" applyFill="1" applyBorder="1" applyAlignment="1">
      <alignment horizontal="center" vertical="center" textRotation="90" wrapText="1"/>
    </xf>
    <xf numFmtId="0" fontId="3" fillId="36" borderId="29" xfId="0" applyFont="1" applyFill="1" applyBorder="1" applyAlignment="1">
      <alignment horizontal="center" vertical="center" textRotation="90" wrapText="1"/>
    </xf>
    <xf numFmtId="0" fontId="3" fillId="33" borderId="27" xfId="0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 textRotation="90" wrapText="1"/>
    </xf>
    <xf numFmtId="0" fontId="3" fillId="33" borderId="29" xfId="0" applyFont="1" applyFill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center" vertical="center" textRotation="255" wrapText="1"/>
    </xf>
    <xf numFmtId="0" fontId="3" fillId="42" borderId="27" xfId="0" applyFont="1" applyFill="1" applyBorder="1" applyAlignment="1">
      <alignment horizontal="center" vertical="center" textRotation="90" wrapText="1"/>
    </xf>
    <xf numFmtId="0" fontId="3" fillId="42" borderId="28" xfId="0" applyFont="1" applyFill="1" applyBorder="1" applyAlignment="1">
      <alignment horizontal="center" vertical="center" textRotation="90" wrapText="1"/>
    </xf>
    <xf numFmtId="0" fontId="3" fillId="42" borderId="29" xfId="0" applyFont="1" applyFill="1" applyBorder="1" applyAlignment="1">
      <alignment horizontal="center" vertical="center" textRotation="90" wrapText="1"/>
    </xf>
    <xf numFmtId="0" fontId="3" fillId="17" borderId="27" xfId="0" applyFont="1" applyFill="1" applyBorder="1" applyAlignment="1">
      <alignment horizontal="center" vertical="center" textRotation="90" wrapText="1"/>
    </xf>
    <xf numFmtId="0" fontId="3" fillId="17" borderId="28" xfId="0" applyFont="1" applyFill="1" applyBorder="1" applyAlignment="1">
      <alignment horizontal="center" vertical="center" textRotation="90" wrapText="1"/>
    </xf>
    <xf numFmtId="0" fontId="3" fillId="17" borderId="29" xfId="0" applyFont="1" applyFill="1" applyBorder="1" applyAlignment="1">
      <alignment horizontal="center" vertical="center" textRotation="90" wrapText="1"/>
    </xf>
    <xf numFmtId="0" fontId="3" fillId="38" borderId="30" xfId="0" applyFont="1" applyFill="1" applyBorder="1" applyAlignment="1">
      <alignment horizontal="center" vertical="center" textRotation="90"/>
    </xf>
    <xf numFmtId="0" fontId="3" fillId="38" borderId="31" xfId="0" applyFont="1" applyFill="1" applyBorder="1" applyAlignment="1">
      <alignment horizontal="center" vertical="center" textRotation="90"/>
    </xf>
    <xf numFmtId="0" fontId="3" fillId="38" borderId="32" xfId="0" applyFont="1" applyFill="1" applyBorder="1" applyAlignment="1">
      <alignment horizontal="center" vertical="center" textRotation="90"/>
    </xf>
    <xf numFmtId="0" fontId="3" fillId="34" borderId="33" xfId="0" applyFont="1" applyFill="1" applyBorder="1" applyAlignment="1">
      <alignment horizontal="center" vertical="center" textRotation="90"/>
    </xf>
    <xf numFmtId="0" fontId="3" fillId="34" borderId="34" xfId="0" applyFont="1" applyFill="1" applyBorder="1" applyAlignment="1">
      <alignment horizontal="center" vertical="center" textRotation="90"/>
    </xf>
    <xf numFmtId="0" fontId="3" fillId="34" borderId="21" xfId="0" applyFont="1" applyFill="1" applyBorder="1" applyAlignment="1">
      <alignment horizontal="center" vertical="center" textRotation="90"/>
    </xf>
    <xf numFmtId="0" fontId="3" fillId="36" borderId="33" xfId="0" applyFont="1" applyFill="1" applyBorder="1" applyAlignment="1">
      <alignment horizontal="center" vertical="center" textRotation="90"/>
    </xf>
    <xf numFmtId="0" fontId="3" fillId="36" borderId="34" xfId="0" applyFont="1" applyFill="1" applyBorder="1" applyAlignment="1">
      <alignment horizontal="center" vertical="center" textRotation="90"/>
    </xf>
    <xf numFmtId="0" fontId="3" fillId="43" borderId="33" xfId="0" applyFont="1" applyFill="1" applyBorder="1" applyAlignment="1">
      <alignment horizontal="center" vertical="center" textRotation="90"/>
    </xf>
    <xf numFmtId="0" fontId="3" fillId="43" borderId="34" xfId="0" applyFont="1" applyFill="1" applyBorder="1" applyAlignment="1">
      <alignment horizontal="center" vertical="center" textRotation="90"/>
    </xf>
    <xf numFmtId="0" fontId="3" fillId="43" borderId="21" xfId="0" applyFont="1" applyFill="1" applyBorder="1" applyAlignment="1">
      <alignment horizontal="center" vertical="center" textRotation="90"/>
    </xf>
    <xf numFmtId="0" fontId="3" fillId="35" borderId="31" xfId="0" applyFont="1" applyFill="1" applyBorder="1" applyAlignment="1">
      <alignment horizontal="center" vertical="center" textRotation="90"/>
    </xf>
    <xf numFmtId="0" fontId="3" fillId="35" borderId="32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 textRotation="90"/>
    </xf>
    <xf numFmtId="0" fontId="3" fillId="36" borderId="35" xfId="0" applyFont="1" applyFill="1" applyBorder="1" applyAlignment="1">
      <alignment horizontal="center" vertical="center" textRotation="90"/>
    </xf>
    <xf numFmtId="0" fontId="3" fillId="43" borderId="35" xfId="0" applyFont="1" applyFill="1" applyBorder="1" applyAlignment="1">
      <alignment horizontal="center" vertical="center" textRotation="90"/>
    </xf>
    <xf numFmtId="0" fontId="3" fillId="44" borderId="36" xfId="0" applyFont="1" applyFill="1" applyBorder="1" applyAlignment="1">
      <alignment horizontal="center" vertical="center" textRotation="90"/>
    </xf>
    <xf numFmtId="0" fontId="3" fillId="38" borderId="35" xfId="0" applyFont="1" applyFill="1" applyBorder="1" applyAlignment="1">
      <alignment horizontal="center" vertic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GERENCIA REGIONAL CENTRO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 - Dic 2017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6575"/>
          <c:y val="-0.009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6875"/>
          <c:w val="0.8725"/>
          <c:h val="0.803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CENTRO!$E$5:$E$17</c:f>
              <c:strCache/>
            </c:strRef>
          </c:cat>
          <c:val>
            <c:numRef>
              <c:f>CENTRO!$G$5:$G$17</c:f>
              <c:numCache/>
            </c:numRef>
          </c:val>
          <c:shape val="box"/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CENTRO!$E$5:$E$17</c:f>
              <c:strCache/>
            </c:strRef>
          </c:cat>
          <c:val>
            <c:numRef>
              <c:f>CENTRO!$H$5:$H$17</c:f>
              <c:numCache/>
            </c:numRef>
          </c:val>
          <c:shape val="box"/>
        </c:ser>
        <c:overlap val="100"/>
        <c:shape val="box"/>
        <c:axId val="33836947"/>
        <c:axId val="36097068"/>
      </c:bar3DChart>
      <c:catAx>
        <c:axId val="338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7068"/>
        <c:crosses val="autoZero"/>
        <c:auto val="1"/>
        <c:lblOffset val="100"/>
        <c:tickLblSkip val="1"/>
        <c:noMultiLvlLbl val="0"/>
      </c:catAx>
      <c:valAx>
        <c:axId val="36097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369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75"/>
          <c:y val="0.0135"/>
          <c:w val="0.224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75"/>
          <c:y val="0.25825"/>
          <c:w val="0.7015"/>
          <c:h val="0.482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OCCIDENTE!$E$5:$E$15</c:f>
              <c:strCache/>
            </c:strRef>
          </c:cat>
          <c:val>
            <c:numRef>
              <c:f>OCCIDENTE!$I$5:$I$15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75"/>
          <c:y val="0.2575"/>
          <c:w val="0.70175"/>
          <c:h val="0.48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CENTRO!$E$5:$E$17</c:f>
              <c:strCache/>
            </c:strRef>
          </c:cat>
          <c:val>
            <c:numRef>
              <c:f>CENTRO!$I$5:$I$17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GERENCIA REGIONAL NORESTE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 - Dic 2017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5975"/>
          <c:y val="-0.00775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16675"/>
          <c:w val="0.87225"/>
          <c:h val="0.80475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NORESTE!$E$5:$E$13</c:f>
              <c:strCache/>
            </c:strRef>
          </c:cat>
          <c:val>
            <c:numRef>
              <c:f>NORESTE!$G$5:$G$13</c:f>
              <c:numCache/>
            </c:numRef>
          </c:val>
          <c:shape val="box"/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NORESTE!$E$5:$E$13</c:f>
              <c:strCache/>
            </c:strRef>
          </c:cat>
          <c:val>
            <c:numRef>
              <c:f>NORESTE!$H$5:$H$13</c:f>
              <c:numCache/>
            </c:numRef>
          </c:val>
          <c:shape val="box"/>
        </c:ser>
        <c:overlap val="100"/>
        <c:shape val="box"/>
        <c:axId val="56438157"/>
        <c:axId val="38181366"/>
      </c:bar3DChart>
      <c:catAx>
        <c:axId val="564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81366"/>
        <c:crosses val="autoZero"/>
        <c:auto val="1"/>
        <c:lblOffset val="100"/>
        <c:tickLblSkip val="1"/>
        <c:noMultiLvlLbl val="0"/>
      </c:catAx>
      <c:valAx>
        <c:axId val="38181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381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35"/>
          <c:y val="0.01575"/>
          <c:w val="0.184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25"/>
          <c:y val="0.258"/>
          <c:w val="0.69675"/>
          <c:h val="0.48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NORESTE!$E$5:$E$13</c:f>
              <c:strCache/>
            </c:strRef>
          </c:cat>
          <c:val>
            <c:numRef>
              <c:f>NORESTE!$I$5:$I$13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GERENCIA REGIONAL NOROESTE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 - Dic 2017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7275"/>
          <c:y val="-0.0085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6675"/>
          <c:w val="0.87325"/>
          <c:h val="0.80525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NOROESTE!$E$5:$E$18</c:f>
              <c:strCache/>
            </c:strRef>
          </c:cat>
          <c:val>
            <c:numRef>
              <c:f>NOROESTE!$G$5:$G$18</c:f>
              <c:numCache/>
            </c:numRef>
          </c:val>
          <c:shape val="box"/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NOROESTE!$E$5:$E$18</c:f>
              <c:strCache/>
            </c:strRef>
          </c:cat>
          <c:val>
            <c:numRef>
              <c:f>NOROESTE!$H$5:$H$18</c:f>
              <c:numCache/>
            </c:numRef>
          </c:val>
          <c:shape val="box"/>
        </c:ser>
        <c:overlap val="100"/>
        <c:shape val="box"/>
        <c:axId val="8087975"/>
        <c:axId val="5682912"/>
      </c:bar3DChart>
      <c:catAx>
        <c:axId val="808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2912"/>
        <c:crosses val="autoZero"/>
        <c:auto val="1"/>
        <c:lblOffset val="100"/>
        <c:tickLblSkip val="1"/>
        <c:noMultiLvlLbl val="0"/>
      </c:catAx>
      <c:valAx>
        <c:axId val="5682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79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5"/>
          <c:y val="0"/>
          <c:w val="0.203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75"/>
          <c:y val="0.25775"/>
          <c:w val="0.6975"/>
          <c:h val="0.48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NOROESTE!$E$5:$E$18</c:f>
              <c:strCache/>
            </c:strRef>
          </c:cat>
          <c:val>
            <c:numRef>
              <c:f>NOROESTE!$I$5:$I$18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GERENCIA REGIONAL SURESTE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 - Dic 2017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6025"/>
          <c:y val="-0.008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"/>
          <c:y val="0.146"/>
          <c:w val="0.92925"/>
          <c:h val="0.86975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SURESTE!$E$5:$E$16</c:f>
              <c:strCache/>
            </c:strRef>
          </c:cat>
          <c:val>
            <c:numRef>
              <c:f>SURESTE!$G$5:$G$16</c:f>
              <c:numCache/>
            </c:numRef>
          </c:val>
          <c:shape val="box"/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SURESTE!$E$5:$E$16</c:f>
              <c:strCache/>
            </c:strRef>
          </c:cat>
          <c:val>
            <c:numRef>
              <c:f>SURESTE!$H$5:$H$16</c:f>
              <c:numCache/>
            </c:numRef>
          </c:val>
          <c:shape val="box"/>
        </c:ser>
        <c:overlap val="100"/>
        <c:shape val="box"/>
        <c:axId val="51146209"/>
        <c:axId val="57662698"/>
      </c:bar3D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62698"/>
        <c:crosses val="autoZero"/>
        <c:auto val="1"/>
        <c:lblOffset val="100"/>
        <c:tickLblSkip val="1"/>
        <c:noMultiLvlLbl val="0"/>
      </c:catAx>
      <c:valAx>
        <c:axId val="57662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62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5"/>
          <c:y val="0"/>
          <c:w val="0.203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75"/>
          <c:y val="0.25775"/>
          <c:w val="0.6975"/>
          <c:h val="0.48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SURESTE!$E$5:$E$16</c:f>
              <c:strCache/>
            </c:strRef>
          </c:cat>
          <c:val>
            <c:numRef>
              <c:f>SURESTE!$I$5:$I$16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GERENCIA REGIONAL OCCIDENTE
Ene - Dic  2017
</a:t>
            </a:r>
          </a:p>
        </c:rich>
      </c:tx>
      <c:layout>
        <c:manualLayout>
          <c:xMode val="factor"/>
          <c:yMode val="factor"/>
          <c:x val="0.07325"/>
          <c:y val="-0.0085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665"/>
          <c:w val="0.8725"/>
          <c:h val="0.8055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OCCIDENTE!$E$5:$E$15</c:f>
              <c:strCache/>
            </c:strRef>
          </c:cat>
          <c:val>
            <c:numRef>
              <c:f>OCCIDENTE!$G$5:$G$15</c:f>
              <c:numCache/>
            </c:numRef>
          </c:val>
          <c:shape val="box"/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OCCIDENTE!$E$5:$E$15</c:f>
              <c:strCache/>
            </c:strRef>
          </c:cat>
          <c:val>
            <c:numRef>
              <c:f>OCCIDENTE!$H$5:$H$15</c:f>
              <c:numCache/>
            </c:numRef>
          </c:val>
          <c:shape val="box"/>
        </c:ser>
        <c:overlap val="100"/>
        <c:shape val="box"/>
        <c:axId val="49202235"/>
        <c:axId val="40166932"/>
      </c:bar3D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66932"/>
        <c:crosses val="autoZero"/>
        <c:auto val="1"/>
        <c:lblOffset val="100"/>
        <c:tickLblSkip val="1"/>
        <c:noMultiLvlLbl val="0"/>
      </c:catAx>
      <c:valAx>
        <c:axId val="40166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02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525"/>
          <c:y val="0.0085"/>
          <c:w val="0.179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95250</xdr:rowOff>
    </xdr:from>
    <xdr:to>
      <xdr:col>9</xdr:col>
      <xdr:colOff>19050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33350" y="3733800"/>
        <a:ext cx="38576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33</xdr:row>
      <xdr:rowOff>123825</xdr:rowOff>
    </xdr:from>
    <xdr:to>
      <xdr:col>8</xdr:col>
      <xdr:colOff>590550</xdr:colOff>
      <xdr:row>46</xdr:row>
      <xdr:rowOff>133350</xdr:rowOff>
    </xdr:to>
    <xdr:graphicFrame>
      <xdr:nvGraphicFramePr>
        <xdr:cNvPr id="2" name="Chart 2"/>
        <xdr:cNvGraphicFramePr/>
      </xdr:nvGraphicFramePr>
      <xdr:xfrm>
        <a:off x="76200" y="6029325"/>
        <a:ext cx="38576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95250</xdr:rowOff>
    </xdr:from>
    <xdr:to>
      <xdr:col>9</xdr:col>
      <xdr:colOff>38100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33350" y="3248025"/>
        <a:ext cx="40671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32</xdr:row>
      <xdr:rowOff>114300</xdr:rowOff>
    </xdr:from>
    <xdr:to>
      <xdr:col>9</xdr:col>
      <xdr:colOff>28575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133350" y="5857875"/>
        <a:ext cx="405765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76200</xdr:rowOff>
    </xdr:from>
    <xdr:to>
      <xdr:col>9</xdr:col>
      <xdr:colOff>9525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33350" y="4038600"/>
        <a:ext cx="38862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36</xdr:row>
      <xdr:rowOff>38100</xdr:rowOff>
    </xdr:from>
    <xdr:to>
      <xdr:col>9</xdr:col>
      <xdr:colOff>9525</xdr:colOff>
      <xdr:row>49</xdr:row>
      <xdr:rowOff>19050</xdr:rowOff>
    </xdr:to>
    <xdr:graphicFrame>
      <xdr:nvGraphicFramePr>
        <xdr:cNvPr id="2" name="Chart 2"/>
        <xdr:cNvGraphicFramePr/>
      </xdr:nvGraphicFramePr>
      <xdr:xfrm>
        <a:off x="133350" y="6429375"/>
        <a:ext cx="3886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76200</xdr:rowOff>
    </xdr:from>
    <xdr:to>
      <xdr:col>9</xdr:col>
      <xdr:colOff>9525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33350" y="3714750"/>
        <a:ext cx="38862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34</xdr:row>
      <xdr:rowOff>38100</xdr:rowOff>
    </xdr:from>
    <xdr:to>
      <xdr:col>9</xdr:col>
      <xdr:colOff>9525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133350" y="6105525"/>
        <a:ext cx="3886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95250</xdr:rowOff>
    </xdr:from>
    <xdr:to>
      <xdr:col>9</xdr:col>
      <xdr:colOff>19050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33350" y="3409950"/>
        <a:ext cx="38576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32</xdr:row>
      <xdr:rowOff>114300</xdr:rowOff>
    </xdr:from>
    <xdr:to>
      <xdr:col>9</xdr:col>
      <xdr:colOff>19050</xdr:colOff>
      <xdr:row>46</xdr:row>
      <xdr:rowOff>19050</xdr:rowOff>
    </xdr:to>
    <xdr:graphicFrame>
      <xdr:nvGraphicFramePr>
        <xdr:cNvPr id="2" name="Chart 2"/>
        <xdr:cNvGraphicFramePr/>
      </xdr:nvGraphicFramePr>
      <xdr:xfrm>
        <a:off x="123825" y="5857875"/>
        <a:ext cx="38671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V77"/>
  <sheetViews>
    <sheetView showGridLines="0" zoomScale="82" zoomScaleNormal="82" zoomScalePageLayoutView="0" workbookViewId="0" topLeftCell="D58">
      <selection activeCell="D1" sqref="D1"/>
    </sheetView>
  </sheetViews>
  <sheetFormatPr defaultColWidth="11.421875" defaultRowHeight="12.75"/>
  <cols>
    <col min="1" max="1" width="21.421875" style="1" hidden="1" customWidth="1"/>
    <col min="2" max="2" width="11.28125" style="1" hidden="1" customWidth="1"/>
    <col min="3" max="3" width="0.13671875" style="1" hidden="1" customWidth="1"/>
    <col min="4" max="4" width="7.28125" style="1" customWidth="1"/>
    <col min="5" max="5" width="9.140625" style="1" customWidth="1"/>
    <col min="6" max="6" width="5.421875" style="2" bestFit="1" customWidth="1"/>
    <col min="7" max="7" width="26.8515625" style="3" customWidth="1"/>
    <col min="8" max="8" width="8.421875" style="9" customWidth="1"/>
    <col min="9" max="9" width="7.421875" style="9" customWidth="1"/>
    <col min="10" max="10" width="9.421875" style="9" customWidth="1"/>
    <col min="11" max="11" width="15.7109375" style="1" customWidth="1"/>
    <col min="12" max="13" width="14.421875" style="72" customWidth="1"/>
    <col min="14" max="18" width="11.421875" style="123" customWidth="1"/>
    <col min="19" max="22" width="11.421875" style="88" customWidth="1"/>
    <col min="23" max="16384" width="11.421875" style="1" customWidth="1"/>
  </cols>
  <sheetData>
    <row r="1" spans="5:22" ht="12.75" customHeight="1">
      <c r="E1" s="138" t="s">
        <v>108</v>
      </c>
      <c r="F1" s="138"/>
      <c r="G1" s="138"/>
      <c r="H1" s="138"/>
      <c r="I1" s="138"/>
      <c r="J1" s="138"/>
      <c r="N1" s="88"/>
      <c r="O1" s="88"/>
      <c r="P1" s="88"/>
      <c r="Q1" s="88"/>
      <c r="R1" s="1"/>
      <c r="S1" s="1"/>
      <c r="T1" s="1"/>
      <c r="U1" s="1"/>
      <c r="V1" s="1"/>
    </row>
    <row r="2" spans="5:22" ht="12.75" customHeight="1">
      <c r="E2" s="138"/>
      <c r="F2" s="138"/>
      <c r="G2" s="138"/>
      <c r="H2" s="138"/>
      <c r="I2" s="138"/>
      <c r="J2" s="138"/>
      <c r="N2" s="88"/>
      <c r="O2" s="88"/>
      <c r="P2" s="88"/>
      <c r="Q2" s="88"/>
      <c r="R2" s="1"/>
      <c r="S2" s="1"/>
      <c r="T2" s="1"/>
      <c r="U2" s="1"/>
      <c r="V2" s="1"/>
    </row>
    <row r="3" spans="5:22" ht="38.25" customHeight="1">
      <c r="E3" s="143" t="s">
        <v>148</v>
      </c>
      <c r="F3" s="143"/>
      <c r="G3" s="143"/>
      <c r="H3" s="143"/>
      <c r="I3" s="143"/>
      <c r="J3" s="143"/>
      <c r="N3" s="88"/>
      <c r="O3" s="88"/>
      <c r="P3" s="88"/>
      <c r="Q3" s="88"/>
      <c r="R3" s="1"/>
      <c r="S3" s="1"/>
      <c r="T3" s="1"/>
      <c r="U3" s="1"/>
      <c r="V3" s="1"/>
    </row>
    <row r="4" spans="6:22" ht="30.75" customHeight="1" thickBot="1">
      <c r="F4" s="142" t="s">
        <v>12</v>
      </c>
      <c r="G4" s="142"/>
      <c r="H4" s="8" t="s">
        <v>13</v>
      </c>
      <c r="I4" s="8" t="s">
        <v>14</v>
      </c>
      <c r="J4" s="8" t="s">
        <v>10</v>
      </c>
      <c r="M4" s="87"/>
      <c r="N4" s="88"/>
      <c r="O4" s="88"/>
      <c r="P4" s="88"/>
      <c r="Q4" s="88"/>
      <c r="R4" s="59"/>
      <c r="S4" s="1"/>
      <c r="T4" s="1"/>
      <c r="U4" s="1"/>
      <c r="V4" s="1"/>
    </row>
    <row r="5" spans="4:22" ht="28.5" customHeight="1">
      <c r="D5" s="159" t="s">
        <v>111</v>
      </c>
      <c r="E5" s="144" t="s">
        <v>117</v>
      </c>
      <c r="F5" s="64" t="s">
        <v>16</v>
      </c>
      <c r="G5" s="37" t="s">
        <v>17</v>
      </c>
      <c r="H5" s="21">
        <v>19294</v>
      </c>
      <c r="I5" s="21">
        <v>11319</v>
      </c>
      <c r="J5" s="22">
        <v>30613</v>
      </c>
      <c r="M5" s="88"/>
      <c r="N5" s="88"/>
      <c r="O5" s="88"/>
      <c r="P5" s="88"/>
      <c r="Q5" s="88"/>
      <c r="R5" s="1"/>
      <c r="S5" s="1"/>
      <c r="T5" s="1"/>
      <c r="U5" s="1"/>
      <c r="V5" s="1"/>
    </row>
    <row r="6" spans="4:22" ht="28.5" customHeight="1">
      <c r="D6" s="160"/>
      <c r="E6" s="145"/>
      <c r="F6" s="65" t="s">
        <v>23</v>
      </c>
      <c r="G6" s="26" t="s">
        <v>24</v>
      </c>
      <c r="H6" s="14">
        <v>18901</v>
      </c>
      <c r="I6" s="14">
        <v>7073</v>
      </c>
      <c r="J6" s="23">
        <v>25974</v>
      </c>
      <c r="M6" s="88"/>
      <c r="N6" s="88"/>
      <c r="O6" s="88"/>
      <c r="P6" s="88"/>
      <c r="Q6" s="88"/>
      <c r="R6" s="1"/>
      <c r="S6" s="1"/>
      <c r="T6" s="1"/>
      <c r="U6" s="1"/>
      <c r="V6" s="1"/>
    </row>
    <row r="7" spans="4:22" ht="28.5" customHeight="1">
      <c r="D7" s="160"/>
      <c r="E7" s="145"/>
      <c r="F7" s="65" t="s">
        <v>38</v>
      </c>
      <c r="G7" s="26" t="s">
        <v>39</v>
      </c>
      <c r="H7" s="14">
        <v>11749</v>
      </c>
      <c r="I7" s="14">
        <v>3313</v>
      </c>
      <c r="J7" s="23">
        <v>15062</v>
      </c>
      <c r="M7" s="88"/>
      <c r="N7" s="88"/>
      <c r="O7" s="88"/>
      <c r="P7" s="88"/>
      <c r="Q7" s="88"/>
      <c r="R7" s="1"/>
      <c r="S7" s="1"/>
      <c r="T7" s="1"/>
      <c r="U7" s="1"/>
      <c r="V7" s="1"/>
    </row>
    <row r="8" spans="4:22" ht="28.5" customHeight="1">
      <c r="D8" s="160"/>
      <c r="E8" s="145"/>
      <c r="F8" s="65" t="s">
        <v>20</v>
      </c>
      <c r="G8" s="26" t="s">
        <v>21</v>
      </c>
      <c r="H8" s="14">
        <v>8036</v>
      </c>
      <c r="I8" s="14">
        <v>1876</v>
      </c>
      <c r="J8" s="23">
        <v>9912</v>
      </c>
      <c r="M8" s="88"/>
      <c r="N8" s="88"/>
      <c r="O8" s="88"/>
      <c r="P8" s="88"/>
      <c r="Q8" s="88"/>
      <c r="R8" s="1"/>
      <c r="S8" s="1"/>
      <c r="T8" s="1"/>
      <c r="U8" s="1"/>
      <c r="V8" s="1"/>
    </row>
    <row r="9" spans="4:22" ht="28.5" customHeight="1" thickBot="1">
      <c r="D9" s="160"/>
      <c r="E9" s="146"/>
      <c r="F9" s="66" t="s">
        <v>29</v>
      </c>
      <c r="G9" s="38" t="s">
        <v>30</v>
      </c>
      <c r="H9" s="24">
        <v>3954</v>
      </c>
      <c r="I9" s="24">
        <v>4065</v>
      </c>
      <c r="J9" s="25">
        <v>8019</v>
      </c>
      <c r="K9" s="6">
        <f>SUM(J5:J9)</f>
        <v>89580</v>
      </c>
      <c r="M9" s="88"/>
      <c r="N9" s="88"/>
      <c r="O9" s="88"/>
      <c r="P9" s="88"/>
      <c r="Q9" s="88"/>
      <c r="R9" s="1"/>
      <c r="S9" s="1"/>
      <c r="T9" s="1"/>
      <c r="U9" s="1"/>
      <c r="V9" s="1"/>
    </row>
    <row r="10" spans="4:22" ht="28.5" customHeight="1">
      <c r="D10" s="160"/>
      <c r="E10" s="147" t="s">
        <v>125</v>
      </c>
      <c r="F10" s="39" t="s">
        <v>4</v>
      </c>
      <c r="G10" s="40" t="s">
        <v>22</v>
      </c>
      <c r="H10" s="21">
        <v>441078</v>
      </c>
      <c r="I10" s="21">
        <v>47019</v>
      </c>
      <c r="J10" s="22">
        <v>488097</v>
      </c>
      <c r="M10" s="88"/>
      <c r="N10" s="88"/>
      <c r="O10" s="88"/>
      <c r="P10" s="88"/>
      <c r="Q10" s="88"/>
      <c r="R10" s="1"/>
      <c r="S10" s="1"/>
      <c r="T10" s="1"/>
      <c r="U10" s="1"/>
      <c r="V10" s="1"/>
    </row>
    <row r="11" spans="4:22" ht="28.5" customHeight="1">
      <c r="D11" s="160"/>
      <c r="E11" s="148"/>
      <c r="F11" s="27" t="s">
        <v>9</v>
      </c>
      <c r="G11" s="28" t="s">
        <v>35</v>
      </c>
      <c r="H11" s="14">
        <v>74963</v>
      </c>
      <c r="I11" s="14">
        <v>21024</v>
      </c>
      <c r="J11" s="23">
        <v>95987</v>
      </c>
      <c r="M11" s="88"/>
      <c r="N11" s="88"/>
      <c r="O11" s="88"/>
      <c r="P11" s="88"/>
      <c r="Q11" s="88"/>
      <c r="R11" s="1"/>
      <c r="S11" s="1"/>
      <c r="T11" s="1"/>
      <c r="U11" s="1"/>
      <c r="V11" s="1"/>
    </row>
    <row r="12" spans="4:22" ht="28.5" customHeight="1">
      <c r="D12" s="160"/>
      <c r="E12" s="148"/>
      <c r="F12" s="27" t="s">
        <v>31</v>
      </c>
      <c r="G12" s="28" t="s">
        <v>32</v>
      </c>
      <c r="H12" s="14">
        <v>28982</v>
      </c>
      <c r="I12" s="14">
        <v>34095</v>
      </c>
      <c r="J12" s="23">
        <v>63077</v>
      </c>
      <c r="M12" s="88"/>
      <c r="N12" s="88"/>
      <c r="O12" s="88"/>
      <c r="P12" s="88"/>
      <c r="Q12" s="88"/>
      <c r="R12" s="1"/>
      <c r="S12" s="1"/>
      <c r="T12" s="1"/>
      <c r="U12" s="1"/>
      <c r="V12" s="1"/>
    </row>
    <row r="13" spans="4:22" ht="28.5" customHeight="1">
      <c r="D13" s="160"/>
      <c r="E13" s="148"/>
      <c r="F13" s="27" t="s">
        <v>36</v>
      </c>
      <c r="G13" s="28" t="s">
        <v>37</v>
      </c>
      <c r="H13" s="14">
        <v>21012</v>
      </c>
      <c r="I13" s="14">
        <v>4981</v>
      </c>
      <c r="J13" s="23">
        <v>25993</v>
      </c>
      <c r="M13" s="88"/>
      <c r="N13" s="88"/>
      <c r="O13" s="88"/>
      <c r="P13" s="88"/>
      <c r="Q13" s="88"/>
      <c r="R13" s="1"/>
      <c r="S13" s="1"/>
      <c r="T13" s="1"/>
      <c r="U13" s="1"/>
      <c r="V13" s="1"/>
    </row>
    <row r="14" spans="4:22" ht="28.5" customHeight="1">
      <c r="D14" s="160"/>
      <c r="E14" s="148"/>
      <c r="F14" s="27" t="s">
        <v>27</v>
      </c>
      <c r="G14" s="28" t="s">
        <v>28</v>
      </c>
      <c r="H14" s="14">
        <v>12412</v>
      </c>
      <c r="I14" s="14">
        <v>21060</v>
      </c>
      <c r="J14" s="23">
        <v>33472</v>
      </c>
      <c r="M14" s="88"/>
      <c r="N14" s="88"/>
      <c r="O14" s="88"/>
      <c r="P14" s="88"/>
      <c r="Q14" s="88"/>
      <c r="R14" s="1"/>
      <c r="S14" s="1"/>
      <c r="T14" s="1"/>
      <c r="U14" s="1"/>
      <c r="V14" s="1"/>
    </row>
    <row r="15" spans="4:22" ht="28.5" customHeight="1">
      <c r="D15" s="160"/>
      <c r="E15" s="148"/>
      <c r="F15" s="27" t="s">
        <v>18</v>
      </c>
      <c r="G15" s="28" t="s">
        <v>19</v>
      </c>
      <c r="H15" s="14">
        <v>1843</v>
      </c>
      <c r="I15" s="14">
        <v>26729</v>
      </c>
      <c r="J15" s="23">
        <v>28572</v>
      </c>
      <c r="M15" s="88"/>
      <c r="N15" s="88"/>
      <c r="O15" s="88"/>
      <c r="P15" s="88"/>
      <c r="Q15" s="88"/>
      <c r="R15" s="1"/>
      <c r="S15" s="1"/>
      <c r="T15" s="1"/>
      <c r="U15" s="1"/>
      <c r="V15" s="1"/>
    </row>
    <row r="16" spans="4:22" ht="28.5" customHeight="1">
      <c r="D16" s="160"/>
      <c r="E16" s="148"/>
      <c r="F16" s="27" t="s">
        <v>33</v>
      </c>
      <c r="G16" s="28" t="s">
        <v>34</v>
      </c>
      <c r="H16" s="14">
        <v>13657</v>
      </c>
      <c r="I16" s="14">
        <v>6402</v>
      </c>
      <c r="J16" s="23">
        <v>20059</v>
      </c>
      <c r="M16" s="88"/>
      <c r="N16" s="88"/>
      <c r="O16" s="88"/>
      <c r="P16" s="88"/>
      <c r="Q16" s="88"/>
      <c r="R16" s="1"/>
      <c r="S16" s="1"/>
      <c r="T16" s="1"/>
      <c r="U16" s="1"/>
      <c r="V16" s="1"/>
    </row>
    <row r="17" spans="4:22" ht="28.5" customHeight="1" thickBot="1">
      <c r="D17" s="161"/>
      <c r="E17" s="149"/>
      <c r="F17" s="41" t="s">
        <v>25</v>
      </c>
      <c r="G17" s="42" t="s">
        <v>26</v>
      </c>
      <c r="H17" s="24">
        <v>1890</v>
      </c>
      <c r="I17" s="24">
        <v>3364</v>
      </c>
      <c r="J17" s="25">
        <v>5254</v>
      </c>
      <c r="K17" s="71">
        <f>SUM(J10:J17)</f>
        <v>760511</v>
      </c>
      <c r="L17" s="73">
        <f>K9+K17</f>
        <v>850091</v>
      </c>
      <c r="M17" s="88"/>
      <c r="N17" s="124"/>
      <c r="O17" s="88"/>
      <c r="P17" s="88"/>
      <c r="Q17" s="88"/>
      <c r="R17" s="1"/>
      <c r="S17" s="1"/>
      <c r="T17" s="1"/>
      <c r="U17" s="1"/>
      <c r="V17" s="1"/>
    </row>
    <row r="18" spans="4:22" ht="28.5" customHeight="1">
      <c r="D18" s="159" t="s">
        <v>112</v>
      </c>
      <c r="E18" s="153" t="s">
        <v>124</v>
      </c>
      <c r="F18" s="43" t="s">
        <v>5</v>
      </c>
      <c r="G18" s="44" t="s">
        <v>48</v>
      </c>
      <c r="H18" s="21">
        <v>128383</v>
      </c>
      <c r="I18" s="21">
        <v>3316</v>
      </c>
      <c r="J18" s="22">
        <v>131699</v>
      </c>
      <c r="M18" s="88"/>
      <c r="N18" s="88"/>
      <c r="O18" s="88"/>
      <c r="P18" s="88"/>
      <c r="Q18" s="88"/>
      <c r="R18" s="1"/>
      <c r="S18" s="1"/>
      <c r="T18" s="1"/>
      <c r="U18" s="1"/>
      <c r="V18" s="1"/>
    </row>
    <row r="19" spans="4:22" ht="28.5" customHeight="1">
      <c r="D19" s="160"/>
      <c r="E19" s="154"/>
      <c r="F19" s="29" t="s">
        <v>41</v>
      </c>
      <c r="G19" s="30" t="s">
        <v>144</v>
      </c>
      <c r="H19" s="14">
        <v>25926</v>
      </c>
      <c r="I19" s="14">
        <v>20494</v>
      </c>
      <c r="J19" s="23">
        <v>46420</v>
      </c>
      <c r="M19" s="88"/>
      <c r="N19" s="88"/>
      <c r="O19" s="88"/>
      <c r="P19" s="88"/>
      <c r="Q19" s="88"/>
      <c r="R19" s="1"/>
      <c r="S19" s="1"/>
      <c r="T19" s="1"/>
      <c r="U19" s="1"/>
      <c r="V19" s="1"/>
    </row>
    <row r="20" spans="4:22" ht="28.5" customHeight="1">
      <c r="D20" s="160"/>
      <c r="E20" s="154"/>
      <c r="F20" s="29" t="s">
        <v>51</v>
      </c>
      <c r="G20" s="30" t="s">
        <v>52</v>
      </c>
      <c r="H20" s="14">
        <v>15191</v>
      </c>
      <c r="I20" s="14">
        <v>6415</v>
      </c>
      <c r="J20" s="23">
        <v>21606</v>
      </c>
      <c r="M20" s="88"/>
      <c r="N20" s="88"/>
      <c r="O20" s="88"/>
      <c r="P20" s="88"/>
      <c r="Q20" s="88"/>
      <c r="R20" s="1"/>
      <c r="S20" s="1"/>
      <c r="T20" s="1"/>
      <c r="U20" s="1"/>
      <c r="V20" s="1"/>
    </row>
    <row r="21" spans="4:22" ht="28.5" customHeight="1">
      <c r="D21" s="160"/>
      <c r="E21" s="154"/>
      <c r="F21" s="29" t="s">
        <v>46</v>
      </c>
      <c r="G21" s="30" t="s">
        <v>47</v>
      </c>
      <c r="H21" s="14">
        <v>6951</v>
      </c>
      <c r="I21" s="14">
        <v>4361</v>
      </c>
      <c r="J21" s="23">
        <v>11312</v>
      </c>
      <c r="M21" s="88"/>
      <c r="N21" s="88"/>
      <c r="O21" s="88"/>
      <c r="P21" s="88"/>
      <c r="Q21" s="88"/>
      <c r="R21" s="1"/>
      <c r="S21" s="1"/>
      <c r="T21" s="1"/>
      <c r="U21" s="1"/>
      <c r="V21" s="1"/>
    </row>
    <row r="22" spans="4:22" ht="28.5" customHeight="1">
      <c r="D22" s="160"/>
      <c r="E22" s="154"/>
      <c r="F22" s="29" t="s">
        <v>44</v>
      </c>
      <c r="G22" s="30" t="s">
        <v>45</v>
      </c>
      <c r="H22" s="63">
        <v>4350</v>
      </c>
      <c r="I22" s="63">
        <v>3727</v>
      </c>
      <c r="J22" s="63">
        <v>8077</v>
      </c>
      <c r="M22" s="88"/>
      <c r="N22" s="88"/>
      <c r="O22" s="88"/>
      <c r="P22" s="88"/>
      <c r="Q22" s="88"/>
      <c r="R22" s="1"/>
      <c r="S22" s="1"/>
      <c r="T22" s="1"/>
      <c r="U22" s="1"/>
      <c r="V22" s="1"/>
    </row>
    <row r="23" spans="4:22" ht="28.5" customHeight="1" thickBot="1">
      <c r="D23" s="160"/>
      <c r="E23" s="155"/>
      <c r="F23" s="45" t="s">
        <v>49</v>
      </c>
      <c r="G23" s="46" t="s">
        <v>50</v>
      </c>
      <c r="H23" s="24">
        <v>6544</v>
      </c>
      <c r="I23" s="24">
        <v>1859</v>
      </c>
      <c r="J23" s="25">
        <v>8403</v>
      </c>
      <c r="K23" s="6">
        <f>SUM(J18:J23)</f>
        <v>227517</v>
      </c>
      <c r="M23" s="88"/>
      <c r="N23" s="88"/>
      <c r="O23" s="88"/>
      <c r="P23" s="88"/>
      <c r="Q23" s="88"/>
      <c r="R23" s="1"/>
      <c r="S23" s="1"/>
      <c r="T23" s="1"/>
      <c r="U23" s="1"/>
      <c r="V23" s="1"/>
    </row>
    <row r="24" spans="4:22" ht="28.5" customHeight="1">
      <c r="D24" s="160"/>
      <c r="E24" s="156" t="s">
        <v>118</v>
      </c>
      <c r="F24" s="47" t="s">
        <v>1</v>
      </c>
      <c r="G24" s="48" t="s">
        <v>43</v>
      </c>
      <c r="H24" s="14">
        <v>22933</v>
      </c>
      <c r="I24" s="14">
        <v>11588</v>
      </c>
      <c r="J24" s="23">
        <v>34521</v>
      </c>
      <c r="M24" s="88"/>
      <c r="N24" s="88"/>
      <c r="O24" s="88"/>
      <c r="P24" s="88"/>
      <c r="Q24" s="88"/>
      <c r="R24" s="1"/>
      <c r="S24" s="1"/>
      <c r="T24" s="1"/>
      <c r="U24" s="1"/>
      <c r="V24" s="1"/>
    </row>
    <row r="25" spans="4:22" ht="28.5" customHeight="1">
      <c r="D25" s="160"/>
      <c r="E25" s="157"/>
      <c r="F25" s="31" t="s">
        <v>53</v>
      </c>
      <c r="G25" s="32" t="s">
        <v>131</v>
      </c>
      <c r="H25" s="14">
        <v>12801</v>
      </c>
      <c r="I25" s="14">
        <v>3962</v>
      </c>
      <c r="J25" s="23">
        <v>16763</v>
      </c>
      <c r="M25" s="88"/>
      <c r="N25" s="88"/>
      <c r="O25" s="88"/>
      <c r="P25" s="88"/>
      <c r="Q25" s="88"/>
      <c r="R25" s="1"/>
      <c r="S25" s="1"/>
      <c r="T25" s="1"/>
      <c r="U25" s="1"/>
      <c r="V25" s="1"/>
    </row>
    <row r="26" spans="4:22" ht="28.5" customHeight="1" thickBot="1">
      <c r="D26" s="161"/>
      <c r="E26" s="158"/>
      <c r="F26" s="49" t="s">
        <v>42</v>
      </c>
      <c r="G26" s="50" t="s">
        <v>130</v>
      </c>
      <c r="H26" s="24">
        <v>16220</v>
      </c>
      <c r="I26" s="24">
        <v>2447</v>
      </c>
      <c r="J26" s="25">
        <v>18667</v>
      </c>
      <c r="K26" s="71">
        <f>SUM(J24:J26)</f>
        <v>69951</v>
      </c>
      <c r="L26" s="73">
        <f>K23+K26</f>
        <v>297468</v>
      </c>
      <c r="M26" s="88"/>
      <c r="O26" s="88"/>
      <c r="P26" s="88"/>
      <c r="Q26" s="88"/>
      <c r="R26" s="1"/>
      <c r="S26" s="1"/>
      <c r="T26" s="1"/>
      <c r="U26" s="1"/>
      <c r="V26" s="1"/>
    </row>
    <row r="27" spans="4:22" ht="28.5" customHeight="1">
      <c r="D27" s="159" t="s">
        <v>113</v>
      </c>
      <c r="E27" s="162" t="s">
        <v>119</v>
      </c>
      <c r="F27" s="111" t="s">
        <v>8</v>
      </c>
      <c r="G27" s="112" t="s">
        <v>73</v>
      </c>
      <c r="H27" s="21">
        <v>55801</v>
      </c>
      <c r="I27" s="21">
        <v>4883</v>
      </c>
      <c r="J27" s="22">
        <v>60684</v>
      </c>
      <c r="M27" s="88"/>
      <c r="N27" s="88"/>
      <c r="O27" s="88"/>
      <c r="P27" s="88"/>
      <c r="Q27" s="88"/>
      <c r="R27" s="1"/>
      <c r="S27" s="1"/>
      <c r="T27" s="1"/>
      <c r="U27" s="1"/>
      <c r="V27" s="1"/>
    </row>
    <row r="28" spans="4:22" ht="28.5" customHeight="1">
      <c r="D28" s="160"/>
      <c r="E28" s="163"/>
      <c r="F28" s="113" t="s">
        <v>3</v>
      </c>
      <c r="G28" s="114" t="s">
        <v>63</v>
      </c>
      <c r="H28" s="14">
        <v>25294</v>
      </c>
      <c r="I28" s="14">
        <v>14239</v>
      </c>
      <c r="J28" s="23">
        <v>39533</v>
      </c>
      <c r="M28" s="88"/>
      <c r="N28" s="88"/>
      <c r="O28" s="88"/>
      <c r="P28" s="88"/>
      <c r="Q28" s="88"/>
      <c r="R28" s="1"/>
      <c r="S28" s="1"/>
      <c r="T28" s="1"/>
      <c r="U28" s="1"/>
      <c r="V28" s="1"/>
    </row>
    <row r="29" spans="4:22" ht="28.5" customHeight="1">
      <c r="D29" s="160"/>
      <c r="E29" s="163"/>
      <c r="F29" s="113" t="s">
        <v>64</v>
      </c>
      <c r="G29" s="114" t="s">
        <v>65</v>
      </c>
      <c r="H29" s="14">
        <v>16192</v>
      </c>
      <c r="I29" s="14">
        <v>13004</v>
      </c>
      <c r="J29" s="23">
        <v>29196</v>
      </c>
      <c r="M29" s="88"/>
      <c r="N29" s="88"/>
      <c r="O29" s="88"/>
      <c r="P29" s="88"/>
      <c r="Q29" s="88"/>
      <c r="R29" s="1"/>
      <c r="S29" s="1"/>
      <c r="T29" s="1"/>
      <c r="U29" s="1"/>
      <c r="V29" s="1"/>
    </row>
    <row r="30" spans="4:22" ht="28.5" customHeight="1">
      <c r="D30" s="160"/>
      <c r="E30" s="163"/>
      <c r="F30" s="113" t="s">
        <v>70</v>
      </c>
      <c r="G30" s="114" t="s">
        <v>71</v>
      </c>
      <c r="H30" s="14">
        <v>7781</v>
      </c>
      <c r="I30" s="14">
        <v>4911</v>
      </c>
      <c r="J30" s="23">
        <v>12692</v>
      </c>
      <c r="M30" s="88"/>
      <c r="N30" s="88"/>
      <c r="O30" s="88"/>
      <c r="P30" s="88"/>
      <c r="Q30" s="88"/>
      <c r="R30" s="1"/>
      <c r="S30" s="1"/>
      <c r="T30" s="1"/>
      <c r="U30" s="1"/>
      <c r="V30" s="1"/>
    </row>
    <row r="31" spans="4:22" ht="28.5" customHeight="1">
      <c r="D31" s="160"/>
      <c r="E31" s="163"/>
      <c r="F31" s="113" t="s">
        <v>68</v>
      </c>
      <c r="G31" s="114" t="s">
        <v>69</v>
      </c>
      <c r="H31" s="14">
        <v>2002</v>
      </c>
      <c r="I31" s="14">
        <v>3380</v>
      </c>
      <c r="J31" s="23">
        <v>5382</v>
      </c>
      <c r="M31" s="88"/>
      <c r="N31" s="88"/>
      <c r="O31" s="88"/>
      <c r="P31" s="88"/>
      <c r="Q31" s="88"/>
      <c r="R31" s="1"/>
      <c r="S31" s="1"/>
      <c r="T31" s="1"/>
      <c r="U31" s="1"/>
      <c r="V31" s="1"/>
    </row>
    <row r="32" spans="4:22" ht="28.5" customHeight="1" thickBot="1">
      <c r="D32" s="160"/>
      <c r="E32" s="164"/>
      <c r="F32" s="115" t="s">
        <v>109</v>
      </c>
      <c r="G32" s="116" t="s">
        <v>110</v>
      </c>
      <c r="H32" s="24">
        <v>350</v>
      </c>
      <c r="I32" s="24">
        <v>3732</v>
      </c>
      <c r="J32" s="25">
        <v>4082</v>
      </c>
      <c r="K32" s="6">
        <f>SUM(J27:J32)</f>
        <v>151569</v>
      </c>
      <c r="M32" s="88"/>
      <c r="N32" s="88"/>
      <c r="O32" s="88"/>
      <c r="P32" s="88"/>
      <c r="Q32" s="88"/>
      <c r="R32" s="1"/>
      <c r="S32" s="1"/>
      <c r="T32" s="1"/>
      <c r="U32" s="1"/>
      <c r="V32" s="1"/>
    </row>
    <row r="33" spans="4:22" ht="28.5" customHeight="1">
      <c r="D33" s="160"/>
      <c r="E33" s="165" t="s">
        <v>123</v>
      </c>
      <c r="F33" s="117" t="s">
        <v>58</v>
      </c>
      <c r="G33" s="118" t="s">
        <v>133</v>
      </c>
      <c r="H33" s="21">
        <v>21535</v>
      </c>
      <c r="I33" s="21">
        <v>18738</v>
      </c>
      <c r="J33" s="22">
        <v>40273</v>
      </c>
      <c r="M33" s="88"/>
      <c r="N33" s="88"/>
      <c r="O33" s="88"/>
      <c r="P33" s="88"/>
      <c r="Q33" s="88"/>
      <c r="R33" s="1"/>
      <c r="S33" s="1"/>
      <c r="T33" s="1"/>
      <c r="U33" s="1"/>
      <c r="V33" s="1"/>
    </row>
    <row r="34" spans="4:22" ht="28.5" customHeight="1">
      <c r="D34" s="160"/>
      <c r="E34" s="166"/>
      <c r="F34" s="119" t="s">
        <v>7</v>
      </c>
      <c r="G34" s="120" t="s">
        <v>135</v>
      </c>
      <c r="H34" s="14">
        <v>49132</v>
      </c>
      <c r="I34" s="14">
        <v>810</v>
      </c>
      <c r="J34" s="23">
        <v>49942</v>
      </c>
      <c r="M34" s="88"/>
      <c r="N34" s="88"/>
      <c r="O34" s="88"/>
      <c r="P34" s="88"/>
      <c r="Q34" s="88"/>
      <c r="R34" s="1"/>
      <c r="S34" s="1"/>
      <c r="T34" s="1"/>
      <c r="U34" s="1"/>
      <c r="V34" s="1"/>
    </row>
    <row r="35" spans="4:22" ht="28.5" customHeight="1">
      <c r="D35" s="160"/>
      <c r="E35" s="166"/>
      <c r="F35" s="119" t="s">
        <v>72</v>
      </c>
      <c r="G35" s="120" t="s">
        <v>134</v>
      </c>
      <c r="H35" s="14">
        <v>31062</v>
      </c>
      <c r="I35" s="14">
        <v>9626</v>
      </c>
      <c r="J35" s="23">
        <v>40688</v>
      </c>
      <c r="M35" s="88"/>
      <c r="N35" s="88"/>
      <c r="O35" s="88"/>
      <c r="P35" s="88"/>
      <c r="Q35" s="88"/>
      <c r="R35" s="1"/>
      <c r="S35" s="1"/>
      <c r="T35" s="1"/>
      <c r="U35" s="1"/>
      <c r="V35" s="1"/>
    </row>
    <row r="36" spans="4:22" ht="28.5" customHeight="1">
      <c r="D36" s="160"/>
      <c r="E36" s="166"/>
      <c r="F36" s="119" t="s">
        <v>59</v>
      </c>
      <c r="G36" s="120" t="s">
        <v>60</v>
      </c>
      <c r="H36" s="14">
        <v>7976</v>
      </c>
      <c r="I36" s="14">
        <v>8102</v>
      </c>
      <c r="J36" s="23">
        <v>16078</v>
      </c>
      <c r="M36" s="88"/>
      <c r="N36" s="88"/>
      <c r="O36" s="88"/>
      <c r="P36" s="88"/>
      <c r="Q36" s="88"/>
      <c r="R36" s="1"/>
      <c r="S36" s="1"/>
      <c r="T36" s="1"/>
      <c r="U36" s="1"/>
      <c r="V36" s="1"/>
    </row>
    <row r="37" spans="4:22" ht="28.5" customHeight="1">
      <c r="D37" s="160"/>
      <c r="E37" s="166"/>
      <c r="F37" s="119" t="s">
        <v>66</v>
      </c>
      <c r="G37" s="120" t="s">
        <v>67</v>
      </c>
      <c r="H37" s="14">
        <v>7042</v>
      </c>
      <c r="I37" s="14">
        <v>9347</v>
      </c>
      <c r="J37" s="23">
        <v>16389</v>
      </c>
      <c r="M37" s="88"/>
      <c r="N37" s="88"/>
      <c r="O37" s="88"/>
      <c r="P37" s="88"/>
      <c r="Q37" s="88"/>
      <c r="R37" s="1"/>
      <c r="S37" s="1"/>
      <c r="T37" s="1"/>
      <c r="U37" s="1"/>
      <c r="V37" s="1"/>
    </row>
    <row r="38" spans="4:22" ht="28.5" customHeight="1">
      <c r="D38" s="160"/>
      <c r="E38" s="166"/>
      <c r="F38" s="119" t="s">
        <v>55</v>
      </c>
      <c r="G38" s="120" t="s">
        <v>132</v>
      </c>
      <c r="H38" s="14">
        <v>6272</v>
      </c>
      <c r="I38" s="14">
        <v>9737</v>
      </c>
      <c r="J38" s="23">
        <v>16009</v>
      </c>
      <c r="M38" s="88"/>
      <c r="N38" s="88"/>
      <c r="O38" s="88"/>
      <c r="P38" s="88"/>
      <c r="Q38" s="88"/>
      <c r="R38" s="1"/>
      <c r="S38" s="1"/>
      <c r="T38" s="1"/>
      <c r="U38" s="1"/>
      <c r="V38" s="1"/>
    </row>
    <row r="39" spans="4:22" ht="28.5" customHeight="1">
      <c r="D39" s="160"/>
      <c r="E39" s="166"/>
      <c r="F39" s="119" t="s">
        <v>56</v>
      </c>
      <c r="G39" s="120" t="s">
        <v>57</v>
      </c>
      <c r="H39" s="14">
        <v>6955</v>
      </c>
      <c r="I39" s="14">
        <v>3710</v>
      </c>
      <c r="J39" s="23">
        <v>10665</v>
      </c>
      <c r="M39" s="88"/>
      <c r="N39" s="88"/>
      <c r="O39" s="88"/>
      <c r="P39" s="88"/>
      <c r="Q39" s="88"/>
      <c r="R39" s="1"/>
      <c r="S39" s="1"/>
      <c r="T39" s="1"/>
      <c r="U39" s="1"/>
      <c r="V39" s="1"/>
    </row>
    <row r="40" spans="4:22" ht="28.5" customHeight="1" thickBot="1">
      <c r="D40" s="161"/>
      <c r="E40" s="167"/>
      <c r="F40" s="121" t="s">
        <v>61</v>
      </c>
      <c r="G40" s="122" t="s">
        <v>62</v>
      </c>
      <c r="H40" s="24">
        <v>864</v>
      </c>
      <c r="I40" s="24">
        <v>4847</v>
      </c>
      <c r="J40" s="25">
        <v>5711</v>
      </c>
      <c r="K40" s="71">
        <f>SUM(J33:J40)</f>
        <v>195755</v>
      </c>
      <c r="L40" s="73">
        <f>K32+K40</f>
        <v>347324</v>
      </c>
      <c r="M40" s="88"/>
      <c r="O40" s="88"/>
      <c r="P40" s="88"/>
      <c r="Q40" s="88"/>
      <c r="R40" s="1"/>
      <c r="S40" s="1"/>
      <c r="T40" s="1"/>
      <c r="U40" s="1"/>
      <c r="V40" s="1"/>
    </row>
    <row r="41" spans="4:22" ht="28.5" customHeight="1">
      <c r="D41" s="159" t="s">
        <v>114</v>
      </c>
      <c r="E41" s="147" t="s">
        <v>120</v>
      </c>
      <c r="F41" s="39" t="s">
        <v>75</v>
      </c>
      <c r="G41" s="40" t="s">
        <v>136</v>
      </c>
      <c r="H41" s="21">
        <v>5903</v>
      </c>
      <c r="I41" s="21">
        <v>27904</v>
      </c>
      <c r="J41" s="22">
        <v>33807</v>
      </c>
      <c r="M41" s="88"/>
      <c r="N41" s="88"/>
      <c r="O41" s="88"/>
      <c r="P41" s="88"/>
      <c r="Q41" s="88"/>
      <c r="R41" s="1"/>
      <c r="S41" s="1"/>
      <c r="T41" s="1"/>
      <c r="U41" s="1"/>
      <c r="V41" s="1"/>
    </row>
    <row r="42" spans="4:22" ht="28.5" customHeight="1">
      <c r="D42" s="160"/>
      <c r="E42" s="148"/>
      <c r="F42" s="27" t="s">
        <v>84</v>
      </c>
      <c r="G42" s="28" t="s">
        <v>85</v>
      </c>
      <c r="H42" s="14">
        <v>31263</v>
      </c>
      <c r="I42" s="14">
        <v>7294</v>
      </c>
      <c r="J42" s="23">
        <v>38557</v>
      </c>
      <c r="M42" s="88"/>
      <c r="N42" s="88"/>
      <c r="O42" s="88"/>
      <c r="P42" s="88"/>
      <c r="Q42" s="88"/>
      <c r="R42" s="1"/>
      <c r="S42" s="1"/>
      <c r="T42" s="1"/>
      <c r="U42" s="1"/>
      <c r="V42" s="1"/>
    </row>
    <row r="43" spans="4:22" ht="28.5" customHeight="1">
      <c r="D43" s="160"/>
      <c r="E43" s="148"/>
      <c r="F43" s="27" t="s">
        <v>89</v>
      </c>
      <c r="G43" s="28" t="s">
        <v>90</v>
      </c>
      <c r="H43" s="14">
        <v>18995</v>
      </c>
      <c r="I43" s="14">
        <v>3267</v>
      </c>
      <c r="J43" s="23">
        <v>22262</v>
      </c>
      <c r="M43" s="88"/>
      <c r="N43" s="88"/>
      <c r="O43" s="88"/>
      <c r="P43" s="88"/>
      <c r="Q43" s="88"/>
      <c r="R43" s="1"/>
      <c r="S43" s="1"/>
      <c r="T43" s="1"/>
      <c r="U43" s="1"/>
      <c r="V43" s="1"/>
    </row>
    <row r="44" spans="4:22" ht="28.5" customHeight="1">
      <c r="D44" s="160"/>
      <c r="E44" s="148"/>
      <c r="F44" s="27" t="s">
        <v>88</v>
      </c>
      <c r="G44" s="28" t="s">
        <v>139</v>
      </c>
      <c r="H44" s="14">
        <v>15940</v>
      </c>
      <c r="I44" s="14">
        <v>6082</v>
      </c>
      <c r="J44" s="23">
        <v>22022</v>
      </c>
      <c r="M44" s="88"/>
      <c r="N44" s="88"/>
      <c r="O44" s="88"/>
      <c r="P44" s="88"/>
      <c r="Q44" s="88"/>
      <c r="R44" s="1"/>
      <c r="S44" s="1"/>
      <c r="T44" s="1"/>
      <c r="U44" s="1"/>
      <c r="V44" s="1"/>
    </row>
    <row r="45" spans="4:22" ht="28.5" customHeight="1">
      <c r="D45" s="160"/>
      <c r="E45" s="148"/>
      <c r="F45" s="27" t="s">
        <v>87</v>
      </c>
      <c r="G45" s="28" t="s">
        <v>138</v>
      </c>
      <c r="H45" s="14">
        <v>5014</v>
      </c>
      <c r="I45" s="14">
        <v>6698</v>
      </c>
      <c r="J45" s="23">
        <v>11712</v>
      </c>
      <c r="M45" s="88"/>
      <c r="N45" s="88"/>
      <c r="O45" s="88"/>
      <c r="P45" s="88"/>
      <c r="Q45" s="88"/>
      <c r="R45" s="1"/>
      <c r="S45" s="1"/>
      <c r="T45" s="1"/>
      <c r="U45" s="1"/>
      <c r="V45" s="1"/>
    </row>
    <row r="46" spans="4:22" ht="28.5" customHeight="1">
      <c r="D46" s="160"/>
      <c r="E46" s="148"/>
      <c r="F46" s="27" t="s">
        <v>86</v>
      </c>
      <c r="G46" s="28" t="s">
        <v>137</v>
      </c>
      <c r="H46" s="14">
        <v>3729</v>
      </c>
      <c r="I46" s="14">
        <v>2944</v>
      </c>
      <c r="J46" s="23">
        <v>6673</v>
      </c>
      <c r="M46" s="88"/>
      <c r="N46" s="88"/>
      <c r="O46" s="88"/>
      <c r="P46" s="88"/>
      <c r="Q46" s="88"/>
      <c r="R46" s="1"/>
      <c r="S46" s="1"/>
      <c r="T46" s="1"/>
      <c r="U46" s="1"/>
      <c r="V46" s="1"/>
    </row>
    <row r="47" spans="4:22" ht="28.5" customHeight="1">
      <c r="D47" s="160"/>
      <c r="E47" s="148"/>
      <c r="F47" s="27" t="s">
        <v>76</v>
      </c>
      <c r="G47" s="28" t="s">
        <v>77</v>
      </c>
      <c r="H47" s="14">
        <v>3896</v>
      </c>
      <c r="I47" s="14">
        <v>1957</v>
      </c>
      <c r="J47" s="23">
        <v>5853</v>
      </c>
      <c r="M47" s="88"/>
      <c r="N47" s="88"/>
      <c r="O47" s="88"/>
      <c r="P47" s="88"/>
      <c r="Q47" s="88"/>
      <c r="R47" s="1"/>
      <c r="S47" s="1"/>
      <c r="T47" s="1"/>
      <c r="U47" s="1"/>
      <c r="V47" s="1"/>
    </row>
    <row r="48" spans="4:22" ht="28.5" customHeight="1">
      <c r="D48" s="160"/>
      <c r="E48" s="148"/>
      <c r="F48" s="27" t="s">
        <v>142</v>
      </c>
      <c r="G48" s="28" t="s">
        <v>143</v>
      </c>
      <c r="H48" s="14">
        <v>315</v>
      </c>
      <c r="I48" s="14">
        <v>432</v>
      </c>
      <c r="J48" s="23">
        <v>747</v>
      </c>
      <c r="K48" s="109"/>
      <c r="L48" s="4"/>
      <c r="M48" s="88"/>
      <c r="N48" s="88"/>
      <c r="O48" s="88"/>
      <c r="P48" s="88"/>
      <c r="Q48" s="88"/>
      <c r="R48" s="1"/>
      <c r="S48" s="1"/>
      <c r="T48" s="1"/>
      <c r="U48" s="1"/>
      <c r="V48" s="1"/>
    </row>
    <row r="49" spans="4:22" ht="28.5" customHeight="1" thickBot="1">
      <c r="D49" s="160"/>
      <c r="E49" s="149"/>
      <c r="F49" s="41" t="s">
        <v>81</v>
      </c>
      <c r="G49" s="42" t="s">
        <v>146</v>
      </c>
      <c r="H49" s="24">
        <v>107</v>
      </c>
      <c r="I49" s="24">
        <v>849</v>
      </c>
      <c r="J49" s="25">
        <v>956</v>
      </c>
      <c r="K49" s="6">
        <f>SUM(J41:J49)</f>
        <v>142589</v>
      </c>
      <c r="M49" s="88"/>
      <c r="N49" s="88"/>
      <c r="O49" s="88"/>
      <c r="P49" s="88"/>
      <c r="Q49" s="88"/>
      <c r="R49" s="1"/>
      <c r="S49" s="1"/>
      <c r="T49" s="1"/>
      <c r="U49" s="1"/>
      <c r="V49" s="1"/>
    </row>
    <row r="50" spans="4:22" ht="28.5" customHeight="1">
      <c r="D50" s="160"/>
      <c r="E50" s="150" t="s">
        <v>121</v>
      </c>
      <c r="F50" s="51" t="s">
        <v>0</v>
      </c>
      <c r="G50" s="52" t="s">
        <v>80</v>
      </c>
      <c r="H50" s="21">
        <v>172867</v>
      </c>
      <c r="I50" s="21">
        <v>8253</v>
      </c>
      <c r="J50" s="22">
        <v>181120</v>
      </c>
      <c r="M50" s="88"/>
      <c r="N50" s="88"/>
      <c r="O50" s="88"/>
      <c r="P50" s="88"/>
      <c r="Q50" s="88"/>
      <c r="R50" s="1"/>
      <c r="S50" s="1"/>
      <c r="T50" s="1"/>
      <c r="U50" s="1"/>
      <c r="V50" s="1"/>
    </row>
    <row r="51" spans="4:22" ht="28.5" customHeight="1">
      <c r="D51" s="160"/>
      <c r="E51" s="151"/>
      <c r="F51" s="33" t="s">
        <v>82</v>
      </c>
      <c r="G51" s="34" t="s">
        <v>83</v>
      </c>
      <c r="H51" s="14">
        <v>8344</v>
      </c>
      <c r="I51" s="14">
        <v>10706</v>
      </c>
      <c r="J51" s="23">
        <v>19050</v>
      </c>
      <c r="M51" s="88"/>
      <c r="N51" s="88"/>
      <c r="O51" s="88"/>
      <c r="P51" s="88"/>
      <c r="Q51" s="88"/>
      <c r="R51" s="1"/>
      <c r="S51" s="1"/>
      <c r="T51" s="1"/>
      <c r="U51" s="1"/>
      <c r="V51" s="1"/>
    </row>
    <row r="52" spans="4:22" ht="28.5" customHeight="1" thickBot="1">
      <c r="D52" s="161"/>
      <c r="E52" s="152"/>
      <c r="F52" s="53" t="s">
        <v>78</v>
      </c>
      <c r="G52" s="54" t="s">
        <v>79</v>
      </c>
      <c r="H52" s="24">
        <v>4092</v>
      </c>
      <c r="I52" s="24">
        <v>2291</v>
      </c>
      <c r="J52" s="25">
        <v>6383</v>
      </c>
      <c r="K52" s="71">
        <f>SUM(J50:J52)</f>
        <v>206553</v>
      </c>
      <c r="L52" s="73">
        <f>K49+K52</f>
        <v>349142</v>
      </c>
      <c r="M52" s="88"/>
      <c r="O52" s="88"/>
      <c r="P52" s="88"/>
      <c r="Q52" s="88"/>
      <c r="R52" s="1"/>
      <c r="S52" s="1"/>
      <c r="T52" s="1"/>
      <c r="U52" s="1"/>
      <c r="V52" s="1"/>
    </row>
    <row r="53" spans="4:22" ht="28.5" customHeight="1">
      <c r="D53" s="159" t="s">
        <v>115</v>
      </c>
      <c r="E53" s="139" t="s">
        <v>122</v>
      </c>
      <c r="F53" s="55" t="s">
        <v>2</v>
      </c>
      <c r="G53" s="56" t="s">
        <v>96</v>
      </c>
      <c r="H53" s="21">
        <v>132648</v>
      </c>
      <c r="I53" s="21">
        <v>23106</v>
      </c>
      <c r="J53" s="22">
        <v>155754</v>
      </c>
      <c r="M53" s="88"/>
      <c r="N53" s="88"/>
      <c r="O53" s="88"/>
      <c r="P53" s="88"/>
      <c r="Q53" s="88"/>
      <c r="R53" s="1"/>
      <c r="S53" s="1"/>
      <c r="T53" s="1"/>
      <c r="U53" s="1"/>
      <c r="V53" s="1"/>
    </row>
    <row r="54" spans="4:22" ht="28.5" customHeight="1">
      <c r="D54" s="160"/>
      <c r="E54" s="140"/>
      <c r="F54" s="35" t="s">
        <v>6</v>
      </c>
      <c r="G54" s="36" t="s">
        <v>99</v>
      </c>
      <c r="H54" s="14">
        <v>48525</v>
      </c>
      <c r="I54" s="14">
        <v>5238</v>
      </c>
      <c r="J54" s="23">
        <v>53763</v>
      </c>
      <c r="M54" s="88"/>
      <c r="N54" s="88"/>
      <c r="O54" s="88"/>
      <c r="P54" s="88"/>
      <c r="Q54" s="88"/>
      <c r="R54" s="1"/>
      <c r="S54" s="1"/>
      <c r="T54" s="1"/>
      <c r="U54" s="1"/>
      <c r="V54" s="1"/>
    </row>
    <row r="55" spans="4:22" ht="28.5" customHeight="1">
      <c r="D55" s="160"/>
      <c r="E55" s="140"/>
      <c r="F55" s="35" t="s">
        <v>93</v>
      </c>
      <c r="G55" s="36" t="s">
        <v>145</v>
      </c>
      <c r="H55" s="14">
        <v>30561</v>
      </c>
      <c r="I55" s="14">
        <v>3635</v>
      </c>
      <c r="J55" s="23">
        <v>34196</v>
      </c>
      <c r="M55" s="88"/>
      <c r="N55" s="88"/>
      <c r="O55" s="88"/>
      <c r="P55" s="88"/>
      <c r="Q55" s="88"/>
      <c r="R55" s="1"/>
      <c r="S55" s="1"/>
      <c r="T55" s="1"/>
      <c r="U55" s="1"/>
      <c r="V55" s="1"/>
    </row>
    <row r="56" spans="4:22" ht="28.5" customHeight="1">
      <c r="D56" s="160"/>
      <c r="E56" s="140"/>
      <c r="F56" s="35" t="s">
        <v>100</v>
      </c>
      <c r="G56" s="36" t="s">
        <v>140</v>
      </c>
      <c r="H56" s="14">
        <v>19098</v>
      </c>
      <c r="I56" s="14">
        <v>4750</v>
      </c>
      <c r="J56" s="23">
        <v>23848</v>
      </c>
      <c r="M56" s="88"/>
      <c r="N56" s="88"/>
      <c r="O56" s="88"/>
      <c r="P56" s="88"/>
      <c r="Q56" s="88"/>
      <c r="R56" s="1"/>
      <c r="S56" s="1"/>
      <c r="T56" s="1"/>
      <c r="U56" s="1"/>
      <c r="V56" s="1"/>
    </row>
    <row r="57" spans="4:22" ht="28.5" customHeight="1">
      <c r="D57" s="160"/>
      <c r="E57" s="140"/>
      <c r="F57" s="35" t="s">
        <v>97</v>
      </c>
      <c r="G57" s="36" t="s">
        <v>98</v>
      </c>
      <c r="H57" s="14">
        <v>10599</v>
      </c>
      <c r="I57" s="14">
        <v>10818</v>
      </c>
      <c r="J57" s="23">
        <v>21417</v>
      </c>
      <c r="M57" s="88"/>
      <c r="N57" s="88"/>
      <c r="O57" s="88"/>
      <c r="P57" s="88"/>
      <c r="Q57" s="88"/>
      <c r="R57" s="1"/>
      <c r="S57" s="1"/>
      <c r="T57" s="1"/>
      <c r="U57" s="1"/>
      <c r="V57" s="1"/>
    </row>
    <row r="58" spans="4:22" ht="28.5" customHeight="1">
      <c r="D58" s="160"/>
      <c r="E58" s="140"/>
      <c r="F58" s="35" t="s">
        <v>92</v>
      </c>
      <c r="G58" s="36" t="s">
        <v>147</v>
      </c>
      <c r="H58" s="14">
        <v>13723</v>
      </c>
      <c r="I58" s="14">
        <v>2443</v>
      </c>
      <c r="J58" s="23">
        <v>16166</v>
      </c>
      <c r="M58" s="88"/>
      <c r="N58" s="88"/>
      <c r="O58" s="88"/>
      <c r="P58" s="88"/>
      <c r="Q58" s="88"/>
      <c r="R58" s="1"/>
      <c r="S58" s="1"/>
      <c r="T58" s="1"/>
      <c r="U58" s="1"/>
      <c r="V58" s="1"/>
    </row>
    <row r="59" spans="4:22" ht="28.5" customHeight="1">
      <c r="D59" s="160"/>
      <c r="E59" s="140"/>
      <c r="F59" s="35" t="s">
        <v>105</v>
      </c>
      <c r="G59" s="36" t="s">
        <v>106</v>
      </c>
      <c r="H59" s="14">
        <v>5519</v>
      </c>
      <c r="I59" s="14">
        <v>1741</v>
      </c>
      <c r="J59" s="23">
        <v>7260</v>
      </c>
      <c r="M59" s="88"/>
      <c r="N59" s="88"/>
      <c r="O59" s="88"/>
      <c r="P59" s="88"/>
      <c r="Q59" s="88"/>
      <c r="R59" s="1"/>
      <c r="S59" s="1"/>
      <c r="T59" s="1"/>
      <c r="U59" s="1"/>
      <c r="V59" s="1"/>
    </row>
    <row r="60" spans="4:22" ht="28.5" customHeight="1">
      <c r="D60" s="160"/>
      <c r="E60" s="140"/>
      <c r="F60" s="35" t="s">
        <v>107</v>
      </c>
      <c r="G60" s="36" t="s">
        <v>141</v>
      </c>
      <c r="H60" s="14">
        <v>4828</v>
      </c>
      <c r="I60" s="14">
        <v>1981</v>
      </c>
      <c r="J60" s="23">
        <v>6809</v>
      </c>
      <c r="M60" s="88"/>
      <c r="N60" s="88"/>
      <c r="O60" s="88"/>
      <c r="P60" s="88"/>
      <c r="Q60" s="88"/>
      <c r="R60" s="1"/>
      <c r="S60" s="1"/>
      <c r="T60" s="1"/>
      <c r="U60" s="1"/>
      <c r="V60" s="1"/>
    </row>
    <row r="61" spans="4:22" ht="28.5" customHeight="1">
      <c r="D61" s="160"/>
      <c r="E61" s="140"/>
      <c r="F61" s="35" t="s">
        <v>101</v>
      </c>
      <c r="G61" s="36" t="s">
        <v>102</v>
      </c>
      <c r="H61" s="14">
        <v>3525</v>
      </c>
      <c r="I61" s="14">
        <v>4760</v>
      </c>
      <c r="J61" s="23">
        <v>8285</v>
      </c>
      <c r="M61" s="88"/>
      <c r="N61" s="88"/>
      <c r="O61" s="88"/>
      <c r="P61" s="88"/>
      <c r="Q61" s="88"/>
      <c r="R61" s="1"/>
      <c r="S61" s="1"/>
      <c r="T61" s="1"/>
      <c r="U61" s="1"/>
      <c r="V61" s="1"/>
    </row>
    <row r="62" spans="4:22" ht="28.5" customHeight="1">
      <c r="D62" s="160"/>
      <c r="E62" s="140"/>
      <c r="F62" s="35" t="s">
        <v>94</v>
      </c>
      <c r="G62" s="36" t="s">
        <v>95</v>
      </c>
      <c r="H62" s="14">
        <v>3460</v>
      </c>
      <c r="I62" s="14">
        <v>3292</v>
      </c>
      <c r="J62" s="23">
        <v>6752</v>
      </c>
      <c r="M62" s="88"/>
      <c r="N62" s="88"/>
      <c r="O62" s="88"/>
      <c r="P62" s="88"/>
      <c r="Q62" s="88"/>
      <c r="R62" s="1"/>
      <c r="S62" s="1"/>
      <c r="T62" s="1"/>
      <c r="U62" s="1"/>
      <c r="V62" s="1"/>
    </row>
    <row r="63" spans="4:22" ht="28.5" customHeight="1" thickBot="1">
      <c r="D63" s="161"/>
      <c r="E63" s="141"/>
      <c r="F63" s="57" t="s">
        <v>103</v>
      </c>
      <c r="G63" s="58" t="s">
        <v>104</v>
      </c>
      <c r="H63" s="24">
        <v>1468</v>
      </c>
      <c r="I63" s="24">
        <v>4483</v>
      </c>
      <c r="J63" s="25">
        <v>5951</v>
      </c>
      <c r="K63" s="71">
        <f>SUM(J53:J63)</f>
        <v>340201</v>
      </c>
      <c r="L63" s="73">
        <f>K63</f>
        <v>340201</v>
      </c>
      <c r="M63" s="88"/>
      <c r="N63" s="88"/>
      <c r="O63" s="88"/>
      <c r="P63" s="88"/>
      <c r="Q63" s="88"/>
      <c r="R63" s="1"/>
      <c r="S63" s="1"/>
      <c r="T63" s="1"/>
      <c r="U63" s="1"/>
      <c r="V63" s="1"/>
    </row>
    <row r="64" spans="13:22" ht="28.5" customHeight="1" thickBot="1">
      <c r="M64" s="126"/>
      <c r="N64" s="88"/>
      <c r="O64" s="88"/>
      <c r="Q64" s="88"/>
      <c r="R64" s="1"/>
      <c r="S64" s="1"/>
      <c r="T64" s="1"/>
      <c r="U64" s="1"/>
      <c r="V64" s="1"/>
    </row>
    <row r="65" spans="6:22" ht="28.5" customHeight="1" thickBot="1">
      <c r="F65" s="127" t="s">
        <v>116</v>
      </c>
      <c r="G65" s="128" t="s">
        <v>84</v>
      </c>
      <c r="H65" s="129">
        <v>76118</v>
      </c>
      <c r="I65" s="129">
        <v>939</v>
      </c>
      <c r="J65" s="130">
        <f>H65+I65</f>
        <v>77057</v>
      </c>
      <c r="N65" s="88"/>
      <c r="O65" s="88"/>
      <c r="Q65" s="88"/>
      <c r="R65" s="1"/>
      <c r="S65" s="1"/>
      <c r="T65" s="1"/>
      <c r="U65" s="1"/>
      <c r="V65" s="1"/>
    </row>
    <row r="66" spans="6:18" s="59" customFormat="1" ht="28.5" customHeight="1" thickBot="1">
      <c r="F66" s="60"/>
      <c r="G66" s="61"/>
      <c r="H66" s="137"/>
      <c r="I66" s="137"/>
      <c r="J66" s="137"/>
      <c r="L66" s="74"/>
      <c r="M66" s="72"/>
      <c r="N66" s="88"/>
      <c r="O66" s="88"/>
      <c r="P66" s="123"/>
      <c r="Q66" s="88"/>
      <c r="R66" s="1"/>
    </row>
    <row r="67" spans="7:22" ht="28.5" customHeight="1" thickBot="1">
      <c r="G67" s="3" t="s">
        <v>10</v>
      </c>
      <c r="K67" s="70"/>
      <c r="L67" s="11">
        <f>J65+L63+L52+L40+L26+L17</f>
        <v>2261283</v>
      </c>
      <c r="O67" s="88"/>
      <c r="Q67" s="88"/>
      <c r="R67" s="1"/>
      <c r="S67" s="1"/>
      <c r="T67" s="1"/>
      <c r="U67" s="1"/>
      <c r="V67" s="1"/>
    </row>
    <row r="68" ht="12.75">
      <c r="K68" s="7"/>
    </row>
    <row r="69" spans="4:7" ht="12.75">
      <c r="D69" s="1" t="s">
        <v>126</v>
      </c>
      <c r="F69" s="2" t="s">
        <v>13</v>
      </c>
      <c r="G69" s="75" t="s">
        <v>127</v>
      </c>
    </row>
    <row r="70" spans="6:11" ht="12.75">
      <c r="F70" s="2" t="s">
        <v>14</v>
      </c>
      <c r="G70" s="75" t="s">
        <v>128</v>
      </c>
      <c r="H70" s="10"/>
      <c r="I70" s="10"/>
      <c r="J70" s="10"/>
      <c r="K70" s="4"/>
    </row>
    <row r="71" spans="6:11" ht="12.75">
      <c r="F71" s="2" t="s">
        <v>116</v>
      </c>
      <c r="G71" s="75" t="s">
        <v>129</v>
      </c>
      <c r="K71" s="4"/>
    </row>
    <row r="72" ht="12.75">
      <c r="K72" s="4"/>
    </row>
    <row r="73" ht="12.75">
      <c r="K73" s="4"/>
    </row>
    <row r="74" ht="12.75">
      <c r="K74" s="4"/>
    </row>
    <row r="75" ht="12.75">
      <c r="K75" s="4"/>
    </row>
    <row r="76" ht="12.75">
      <c r="K76" s="4"/>
    </row>
    <row r="77" ht="12.75">
      <c r="K77" s="4"/>
    </row>
  </sheetData>
  <sheetProtection/>
  <mergeCells count="17">
    <mergeCell ref="D41:D52"/>
    <mergeCell ref="D53:D63"/>
    <mergeCell ref="E27:E32"/>
    <mergeCell ref="E33:E40"/>
    <mergeCell ref="D5:D17"/>
    <mergeCell ref="D18:D26"/>
    <mergeCell ref="D27:D40"/>
    <mergeCell ref="E1:J2"/>
    <mergeCell ref="E53:E63"/>
    <mergeCell ref="F4:G4"/>
    <mergeCell ref="E3:J3"/>
    <mergeCell ref="E5:E9"/>
    <mergeCell ref="E10:E17"/>
    <mergeCell ref="E41:E49"/>
    <mergeCell ref="E50:E52"/>
    <mergeCell ref="E18:E23"/>
    <mergeCell ref="E24:E26"/>
  </mergeCells>
  <printOptions horizontalCentered="1" verticalCentered="1"/>
  <pageMargins left="0.75" right="0.433070866141732" top="0.236220472440945" bottom="1" header="0" footer="0"/>
  <pageSetup fitToHeight="1" fitToWidth="1" horizontalDpi="300" verticalDpi="300" orientation="portrait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Q80"/>
  <sheetViews>
    <sheetView showGridLines="0" showRowColHeaders="0" zoomScale="95" zoomScaleNormal="95" zoomScalePageLayoutView="0" workbookViewId="0" topLeftCell="C46">
      <selection activeCell="N17" sqref="N17"/>
    </sheetView>
  </sheetViews>
  <sheetFormatPr defaultColWidth="11.421875" defaultRowHeight="12.75"/>
  <cols>
    <col min="1" max="1" width="11.28125" style="1" hidden="1" customWidth="1"/>
    <col min="2" max="2" width="0.13671875" style="1" hidden="1" customWidth="1"/>
    <col min="3" max="3" width="2.00390625" style="1" customWidth="1"/>
    <col min="4" max="4" width="6.57421875" style="1" bestFit="1" customWidth="1"/>
    <col min="5" max="5" width="5.421875" style="2" bestFit="1" customWidth="1"/>
    <col min="6" max="6" width="23.7109375" style="3" customWidth="1"/>
    <col min="7" max="7" width="8.421875" style="9" customWidth="1"/>
    <col min="8" max="8" width="7.421875" style="13" customWidth="1"/>
    <col min="9" max="9" width="9.421875" style="9" customWidth="1"/>
    <col min="10" max="10" width="15.7109375" style="1" customWidth="1"/>
    <col min="11" max="11" width="11.421875" style="15" customWidth="1"/>
    <col min="12" max="16384" width="11.421875" style="1" customWidth="1"/>
  </cols>
  <sheetData>
    <row r="1" ht="12.75">
      <c r="G1" s="3"/>
    </row>
    <row r="2" ht="12.75">
      <c r="K2" s="1"/>
    </row>
    <row r="3" ht="12.75">
      <c r="K3" s="1"/>
    </row>
    <row r="4" spans="4:15" ht="12.75">
      <c r="D4" s="138" t="s">
        <v>11</v>
      </c>
      <c r="E4" s="138"/>
      <c r="F4" s="138"/>
      <c r="G4" s="138"/>
      <c r="H4" s="138"/>
      <c r="I4" s="138"/>
      <c r="K4" s="1"/>
      <c r="M4" s="88"/>
      <c r="N4" s="88"/>
      <c r="O4" s="88"/>
    </row>
    <row r="5" spans="4:15" ht="12.75">
      <c r="D5" s="138"/>
      <c r="E5" s="138"/>
      <c r="F5" s="138"/>
      <c r="G5" s="138"/>
      <c r="H5" s="138"/>
      <c r="I5" s="138"/>
      <c r="K5" s="1"/>
      <c r="M5" s="88"/>
      <c r="N5" s="88"/>
      <c r="O5" s="88"/>
    </row>
    <row r="6" spans="4:15" ht="38.25" customHeight="1">
      <c r="D6" s="143" t="s">
        <v>148</v>
      </c>
      <c r="E6" s="143"/>
      <c r="F6" s="143"/>
      <c r="G6" s="143"/>
      <c r="H6" s="143"/>
      <c r="I6" s="143"/>
      <c r="K6" s="1"/>
      <c r="M6" s="143"/>
      <c r="N6" s="143"/>
      <c r="O6" s="143"/>
    </row>
    <row r="7" spans="5:15" ht="30.75" customHeight="1" thickBot="1">
      <c r="E7" s="142" t="s">
        <v>12</v>
      </c>
      <c r="F7" s="142"/>
      <c r="G7" s="8" t="s">
        <v>13</v>
      </c>
      <c r="H7" s="12" t="s">
        <v>14</v>
      </c>
      <c r="I7" s="8" t="s">
        <v>10</v>
      </c>
      <c r="K7" s="1"/>
      <c r="M7" s="8"/>
      <c r="N7" s="12"/>
      <c r="O7" s="8"/>
    </row>
    <row r="8" spans="4:17" ht="12.75" customHeight="1">
      <c r="D8" s="171" t="s">
        <v>15</v>
      </c>
      <c r="E8" s="106" t="s">
        <v>16</v>
      </c>
      <c r="F8" s="90" t="s">
        <v>17</v>
      </c>
      <c r="G8" s="91">
        <v>19294</v>
      </c>
      <c r="H8" s="91">
        <v>11319</v>
      </c>
      <c r="I8" s="92">
        <f>G8+H8</f>
        <v>30613</v>
      </c>
      <c r="K8" s="1"/>
      <c r="M8" s="125"/>
      <c r="O8" s="84"/>
      <c r="P8" s="5"/>
      <c r="Q8" s="5"/>
    </row>
    <row r="9" spans="4:17" ht="12.75" customHeight="1">
      <c r="D9" s="172"/>
      <c r="E9" s="107" t="s">
        <v>18</v>
      </c>
      <c r="F9" s="82" t="s">
        <v>19</v>
      </c>
      <c r="G9" s="83">
        <v>1843</v>
      </c>
      <c r="H9" s="83">
        <v>26729</v>
      </c>
      <c r="I9" s="93">
        <f aca="true" t="shared" si="0" ref="I9:I66">G9+H9</f>
        <v>28572</v>
      </c>
      <c r="J9" s="84"/>
      <c r="K9" s="1"/>
      <c r="M9" s="125"/>
      <c r="O9" s="84"/>
      <c r="P9" s="5"/>
      <c r="Q9" s="5"/>
    </row>
    <row r="10" spans="4:17" ht="12.75" customHeight="1">
      <c r="D10" s="172"/>
      <c r="E10" s="107" t="s">
        <v>20</v>
      </c>
      <c r="F10" s="82" t="s">
        <v>21</v>
      </c>
      <c r="G10" s="83">
        <v>8036</v>
      </c>
      <c r="H10" s="83">
        <v>1876</v>
      </c>
      <c r="I10" s="93">
        <f t="shared" si="0"/>
        <v>9912</v>
      </c>
      <c r="J10" s="84"/>
      <c r="K10" s="1"/>
      <c r="M10" s="125"/>
      <c r="O10" s="84"/>
      <c r="P10" s="5"/>
      <c r="Q10" s="5"/>
    </row>
    <row r="11" spans="4:17" ht="12.75" customHeight="1">
      <c r="D11" s="172"/>
      <c r="E11" s="107" t="s">
        <v>4</v>
      </c>
      <c r="F11" s="82" t="s">
        <v>22</v>
      </c>
      <c r="G11" s="83">
        <v>441078</v>
      </c>
      <c r="H11" s="83">
        <v>47019</v>
      </c>
      <c r="I11" s="93">
        <f t="shared" si="0"/>
        <v>488097</v>
      </c>
      <c r="J11" s="84"/>
      <c r="K11" s="1"/>
      <c r="M11" s="125"/>
      <c r="O11" s="84"/>
      <c r="P11" s="5"/>
      <c r="Q11" s="5"/>
    </row>
    <row r="12" spans="4:17" ht="12.75" customHeight="1">
      <c r="D12" s="172"/>
      <c r="E12" s="107" t="s">
        <v>23</v>
      </c>
      <c r="F12" s="82" t="s">
        <v>24</v>
      </c>
      <c r="G12" s="83">
        <v>18901</v>
      </c>
      <c r="H12" s="83">
        <v>7073</v>
      </c>
      <c r="I12" s="93">
        <f t="shared" si="0"/>
        <v>25974</v>
      </c>
      <c r="J12" s="84"/>
      <c r="K12" s="1"/>
      <c r="M12" s="125"/>
      <c r="O12" s="84"/>
      <c r="P12" s="5"/>
      <c r="Q12" s="5"/>
    </row>
    <row r="13" spans="4:17" ht="12.75" customHeight="1">
      <c r="D13" s="172"/>
      <c r="E13" s="107" t="s">
        <v>25</v>
      </c>
      <c r="F13" s="82" t="s">
        <v>26</v>
      </c>
      <c r="G13" s="83">
        <v>1890</v>
      </c>
      <c r="H13" s="83">
        <v>3364</v>
      </c>
      <c r="I13" s="93">
        <f t="shared" si="0"/>
        <v>5254</v>
      </c>
      <c r="J13" s="84"/>
      <c r="K13" s="1"/>
      <c r="M13" s="125"/>
      <c r="O13" s="84"/>
      <c r="P13" s="5"/>
      <c r="Q13" s="5"/>
    </row>
    <row r="14" spans="4:17" ht="12.75" customHeight="1">
      <c r="D14" s="172"/>
      <c r="E14" s="107" t="s">
        <v>27</v>
      </c>
      <c r="F14" s="82" t="s">
        <v>28</v>
      </c>
      <c r="G14" s="83">
        <v>12412</v>
      </c>
      <c r="H14" s="83">
        <v>21060</v>
      </c>
      <c r="I14" s="93">
        <f t="shared" si="0"/>
        <v>33472</v>
      </c>
      <c r="J14" s="84"/>
      <c r="K14" s="1"/>
      <c r="M14" s="125"/>
      <c r="O14" s="84"/>
      <c r="P14" s="5"/>
      <c r="Q14" s="5"/>
    </row>
    <row r="15" spans="4:17" ht="12.75" customHeight="1">
      <c r="D15" s="172"/>
      <c r="E15" s="107" t="s">
        <v>29</v>
      </c>
      <c r="F15" s="82" t="s">
        <v>30</v>
      </c>
      <c r="G15" s="83">
        <v>3954</v>
      </c>
      <c r="H15" s="83">
        <v>4065</v>
      </c>
      <c r="I15" s="93">
        <f t="shared" si="0"/>
        <v>8019</v>
      </c>
      <c r="J15" s="84"/>
      <c r="K15" s="1"/>
      <c r="M15" s="125"/>
      <c r="O15" s="84"/>
      <c r="P15" s="5"/>
      <c r="Q15" s="5"/>
    </row>
    <row r="16" spans="4:17" ht="12.75" customHeight="1">
      <c r="D16" s="172"/>
      <c r="E16" s="107" t="s">
        <v>31</v>
      </c>
      <c r="F16" s="82" t="s">
        <v>32</v>
      </c>
      <c r="G16" s="83">
        <v>28982</v>
      </c>
      <c r="H16" s="83">
        <v>34095</v>
      </c>
      <c r="I16" s="93">
        <f t="shared" si="0"/>
        <v>63077</v>
      </c>
      <c r="J16" s="84"/>
      <c r="K16" s="1"/>
      <c r="M16" s="125"/>
      <c r="O16" s="84"/>
      <c r="P16" s="5"/>
      <c r="Q16" s="5"/>
    </row>
    <row r="17" spans="4:17" ht="12.75" customHeight="1">
      <c r="D17" s="172"/>
      <c r="E17" s="107" t="s">
        <v>33</v>
      </c>
      <c r="F17" s="82" t="s">
        <v>34</v>
      </c>
      <c r="G17" s="83">
        <v>13657</v>
      </c>
      <c r="H17" s="83">
        <v>6402</v>
      </c>
      <c r="I17" s="93">
        <f t="shared" si="0"/>
        <v>20059</v>
      </c>
      <c r="J17" s="84"/>
      <c r="K17" s="1"/>
      <c r="M17" s="125"/>
      <c r="O17" s="84"/>
      <c r="P17" s="5"/>
      <c r="Q17" s="5"/>
    </row>
    <row r="18" spans="4:17" ht="12.75" customHeight="1">
      <c r="D18" s="172"/>
      <c r="E18" s="107" t="s">
        <v>9</v>
      </c>
      <c r="F18" s="82" t="s">
        <v>35</v>
      </c>
      <c r="G18" s="83">
        <v>74963</v>
      </c>
      <c r="H18" s="83">
        <v>21024</v>
      </c>
      <c r="I18" s="93">
        <f t="shared" si="0"/>
        <v>95987</v>
      </c>
      <c r="J18" s="84"/>
      <c r="K18" s="1"/>
      <c r="M18" s="125"/>
      <c r="O18" s="84"/>
      <c r="P18" s="5"/>
      <c r="Q18" s="5"/>
    </row>
    <row r="19" spans="4:17" ht="12.75" customHeight="1">
      <c r="D19" s="172"/>
      <c r="E19" s="107" t="s">
        <v>36</v>
      </c>
      <c r="F19" s="82" t="s">
        <v>37</v>
      </c>
      <c r="G19" s="83">
        <v>21012</v>
      </c>
      <c r="H19" s="83">
        <v>4981</v>
      </c>
      <c r="I19" s="93">
        <f t="shared" si="0"/>
        <v>25993</v>
      </c>
      <c r="J19" s="84"/>
      <c r="K19" s="1"/>
      <c r="M19" s="125"/>
      <c r="O19" s="84"/>
      <c r="P19" s="5"/>
      <c r="Q19" s="5"/>
    </row>
    <row r="20" spans="4:17" ht="13.5" customHeight="1" thickBot="1">
      <c r="D20" s="173"/>
      <c r="E20" s="108" t="s">
        <v>38</v>
      </c>
      <c r="F20" s="95" t="s">
        <v>39</v>
      </c>
      <c r="G20" s="96">
        <v>11749</v>
      </c>
      <c r="H20" s="96">
        <v>3313</v>
      </c>
      <c r="I20" s="97">
        <f t="shared" si="0"/>
        <v>15062</v>
      </c>
      <c r="J20" s="110">
        <f>SUM(I8:I20)</f>
        <v>850091</v>
      </c>
      <c r="K20" s="1"/>
      <c r="M20" s="125"/>
      <c r="O20" s="84"/>
      <c r="P20" s="5"/>
      <c r="Q20" s="5"/>
    </row>
    <row r="21" spans="4:17" ht="12.75">
      <c r="D21" s="174" t="s">
        <v>40</v>
      </c>
      <c r="E21" s="98" t="s">
        <v>41</v>
      </c>
      <c r="F21" s="99" t="s">
        <v>144</v>
      </c>
      <c r="G21" s="99">
        <v>25926</v>
      </c>
      <c r="H21" s="99">
        <v>20494</v>
      </c>
      <c r="I21" s="100">
        <f t="shared" si="0"/>
        <v>46420</v>
      </c>
      <c r="J21" s="86"/>
      <c r="K21" s="1"/>
      <c r="M21" s="125"/>
      <c r="O21" s="84"/>
      <c r="P21" s="5"/>
      <c r="Q21" s="5"/>
    </row>
    <row r="22" spans="4:17" ht="12.75">
      <c r="D22" s="175"/>
      <c r="E22" s="101" t="s">
        <v>42</v>
      </c>
      <c r="F22" s="85" t="s">
        <v>130</v>
      </c>
      <c r="G22" s="85">
        <v>16220</v>
      </c>
      <c r="H22" s="85">
        <v>2447</v>
      </c>
      <c r="I22" s="102">
        <f t="shared" si="0"/>
        <v>18667</v>
      </c>
      <c r="J22" s="84"/>
      <c r="K22" s="1"/>
      <c r="M22" s="125"/>
      <c r="O22" s="84"/>
      <c r="P22" s="5"/>
      <c r="Q22" s="5"/>
    </row>
    <row r="23" spans="4:17" ht="12.75">
      <c r="D23" s="175"/>
      <c r="E23" s="101" t="s">
        <v>1</v>
      </c>
      <c r="F23" s="85" t="s">
        <v>43</v>
      </c>
      <c r="G23" s="85">
        <v>22933</v>
      </c>
      <c r="H23" s="85">
        <v>11588</v>
      </c>
      <c r="I23" s="102">
        <f t="shared" si="0"/>
        <v>34521</v>
      </c>
      <c r="J23" s="84"/>
      <c r="K23" s="1"/>
      <c r="M23" s="125"/>
      <c r="O23" s="84"/>
      <c r="P23" s="5"/>
      <c r="Q23" s="5"/>
    </row>
    <row r="24" spans="4:17" ht="12.75">
      <c r="D24" s="175"/>
      <c r="E24" s="101" t="s">
        <v>44</v>
      </c>
      <c r="F24" s="85" t="s">
        <v>45</v>
      </c>
      <c r="G24" s="85">
        <v>4350</v>
      </c>
      <c r="H24" s="85">
        <v>3727</v>
      </c>
      <c r="I24" s="102">
        <f t="shared" si="0"/>
        <v>8077</v>
      </c>
      <c r="J24" s="84"/>
      <c r="K24" s="1"/>
      <c r="M24" s="125"/>
      <c r="O24" s="84"/>
      <c r="P24" s="5"/>
      <c r="Q24" s="5"/>
    </row>
    <row r="25" spans="4:17" ht="12.75">
      <c r="D25" s="175"/>
      <c r="E25" s="101" t="s">
        <v>46</v>
      </c>
      <c r="F25" s="85" t="s">
        <v>47</v>
      </c>
      <c r="G25" s="85">
        <v>6951</v>
      </c>
      <c r="H25" s="85">
        <v>4361</v>
      </c>
      <c r="I25" s="102">
        <f t="shared" si="0"/>
        <v>11312</v>
      </c>
      <c r="J25" s="84"/>
      <c r="K25" s="1"/>
      <c r="M25" s="125"/>
      <c r="O25" s="84"/>
      <c r="P25" s="5"/>
      <c r="Q25" s="5"/>
    </row>
    <row r="26" spans="4:17" ht="12.75">
      <c r="D26" s="175"/>
      <c r="E26" s="101" t="s">
        <v>5</v>
      </c>
      <c r="F26" s="85" t="s">
        <v>48</v>
      </c>
      <c r="G26" s="85">
        <v>128383</v>
      </c>
      <c r="H26" s="85">
        <v>3316</v>
      </c>
      <c r="I26" s="102">
        <f t="shared" si="0"/>
        <v>131699</v>
      </c>
      <c r="J26" s="84"/>
      <c r="K26" s="1"/>
      <c r="M26" s="125"/>
      <c r="O26" s="84"/>
      <c r="P26" s="5"/>
      <c r="Q26" s="5"/>
    </row>
    <row r="27" spans="4:17" ht="12.75">
      <c r="D27" s="175"/>
      <c r="E27" s="101" t="s">
        <v>49</v>
      </c>
      <c r="F27" s="85" t="s">
        <v>50</v>
      </c>
      <c r="G27" s="85">
        <v>6544</v>
      </c>
      <c r="H27" s="85">
        <v>1859</v>
      </c>
      <c r="I27" s="102">
        <f t="shared" si="0"/>
        <v>8403</v>
      </c>
      <c r="J27" s="84"/>
      <c r="K27" s="1"/>
      <c r="M27" s="125"/>
      <c r="O27" s="84"/>
      <c r="P27" s="5"/>
      <c r="Q27" s="5"/>
    </row>
    <row r="28" spans="4:17" ht="12.75">
      <c r="D28" s="175"/>
      <c r="E28" s="101" t="s">
        <v>51</v>
      </c>
      <c r="F28" s="85" t="s">
        <v>52</v>
      </c>
      <c r="G28" s="85">
        <v>15191</v>
      </c>
      <c r="H28" s="85">
        <v>6415</v>
      </c>
      <c r="I28" s="102">
        <f t="shared" si="0"/>
        <v>21606</v>
      </c>
      <c r="J28" s="84"/>
      <c r="K28" s="1"/>
      <c r="M28" s="125"/>
      <c r="O28" s="84"/>
      <c r="P28" s="5"/>
      <c r="Q28" s="5"/>
    </row>
    <row r="29" spans="4:17" ht="13.5" thickBot="1">
      <c r="D29" s="175"/>
      <c r="E29" s="103" t="s">
        <v>53</v>
      </c>
      <c r="F29" s="104" t="s">
        <v>131</v>
      </c>
      <c r="G29" s="104">
        <v>12801</v>
      </c>
      <c r="H29" s="104">
        <v>3962</v>
      </c>
      <c r="I29" s="105">
        <f t="shared" si="0"/>
        <v>16763</v>
      </c>
      <c r="J29" s="110">
        <f>SUM(I21:I29)</f>
        <v>297468</v>
      </c>
      <c r="K29" s="1"/>
      <c r="M29" s="125"/>
      <c r="O29" s="84"/>
      <c r="P29" s="5"/>
      <c r="Q29" s="5"/>
    </row>
    <row r="30" spans="4:17" ht="12.75">
      <c r="D30" s="176" t="s">
        <v>54</v>
      </c>
      <c r="E30" s="106" t="s">
        <v>55</v>
      </c>
      <c r="F30" s="90" t="s">
        <v>132</v>
      </c>
      <c r="G30" s="91">
        <v>6272</v>
      </c>
      <c r="H30" s="91">
        <v>9737</v>
      </c>
      <c r="I30" s="92">
        <f t="shared" si="0"/>
        <v>16009</v>
      </c>
      <c r="J30" s="86"/>
      <c r="K30" s="1"/>
      <c r="M30" s="125"/>
      <c r="O30" s="84"/>
      <c r="P30" s="5"/>
      <c r="Q30" s="5"/>
    </row>
    <row r="31" spans="4:17" ht="12.75">
      <c r="D31" s="177"/>
      <c r="E31" s="107" t="s">
        <v>56</v>
      </c>
      <c r="F31" s="82" t="s">
        <v>57</v>
      </c>
      <c r="G31" s="83">
        <v>6955</v>
      </c>
      <c r="H31" s="83">
        <v>3710</v>
      </c>
      <c r="I31" s="93">
        <f t="shared" si="0"/>
        <v>10665</v>
      </c>
      <c r="J31" s="84"/>
      <c r="K31" s="1"/>
      <c r="M31" s="125"/>
      <c r="O31" s="84"/>
      <c r="P31" s="5"/>
      <c r="Q31" s="5"/>
    </row>
    <row r="32" spans="4:17" ht="12.75">
      <c r="D32" s="177"/>
      <c r="E32" s="107" t="s">
        <v>58</v>
      </c>
      <c r="F32" s="82" t="s">
        <v>133</v>
      </c>
      <c r="G32" s="83">
        <v>21535</v>
      </c>
      <c r="H32" s="83">
        <v>18738</v>
      </c>
      <c r="I32" s="93">
        <f t="shared" si="0"/>
        <v>40273</v>
      </c>
      <c r="J32" s="84"/>
      <c r="K32" s="1"/>
      <c r="M32" s="125"/>
      <c r="O32" s="84"/>
      <c r="P32" s="5"/>
      <c r="Q32" s="5"/>
    </row>
    <row r="33" spans="4:17" ht="12.75">
      <c r="D33" s="177"/>
      <c r="E33" s="107" t="s">
        <v>59</v>
      </c>
      <c r="F33" s="82" t="s">
        <v>60</v>
      </c>
      <c r="G33" s="83">
        <v>7976</v>
      </c>
      <c r="H33" s="83">
        <v>8102</v>
      </c>
      <c r="I33" s="93">
        <f t="shared" si="0"/>
        <v>16078</v>
      </c>
      <c r="J33" s="84"/>
      <c r="K33" s="1"/>
      <c r="M33" s="125"/>
      <c r="O33" s="84"/>
      <c r="P33" s="5"/>
      <c r="Q33" s="5"/>
    </row>
    <row r="34" spans="4:17" ht="12.75">
      <c r="D34" s="177"/>
      <c r="E34" s="107" t="s">
        <v>61</v>
      </c>
      <c r="F34" s="82" t="s">
        <v>62</v>
      </c>
      <c r="G34" s="83">
        <v>864</v>
      </c>
      <c r="H34" s="83">
        <v>4847</v>
      </c>
      <c r="I34" s="93">
        <f t="shared" si="0"/>
        <v>5711</v>
      </c>
      <c r="J34" s="84"/>
      <c r="K34" s="1"/>
      <c r="M34" s="125"/>
      <c r="O34" s="84"/>
      <c r="P34" s="5"/>
      <c r="Q34" s="5"/>
    </row>
    <row r="35" spans="4:17" ht="12.75">
      <c r="D35" s="177"/>
      <c r="E35" s="107" t="s">
        <v>3</v>
      </c>
      <c r="F35" s="82" t="s">
        <v>63</v>
      </c>
      <c r="G35" s="83">
        <v>25294</v>
      </c>
      <c r="H35" s="83">
        <v>14239</v>
      </c>
      <c r="I35" s="93">
        <f t="shared" si="0"/>
        <v>39533</v>
      </c>
      <c r="J35" s="84"/>
      <c r="K35" s="1"/>
      <c r="M35" s="125"/>
      <c r="O35" s="84"/>
      <c r="P35" s="5"/>
      <c r="Q35" s="5"/>
    </row>
    <row r="36" spans="4:17" ht="12.75">
      <c r="D36" s="177"/>
      <c r="E36" s="107" t="s">
        <v>64</v>
      </c>
      <c r="F36" s="82" t="s">
        <v>65</v>
      </c>
      <c r="G36" s="83">
        <v>16192</v>
      </c>
      <c r="H36" s="83">
        <v>13004</v>
      </c>
      <c r="I36" s="93">
        <f t="shared" si="0"/>
        <v>29196</v>
      </c>
      <c r="J36" s="84"/>
      <c r="K36" s="1"/>
      <c r="M36" s="125"/>
      <c r="O36" s="84"/>
      <c r="P36" s="5"/>
      <c r="Q36" s="5"/>
    </row>
    <row r="37" spans="4:17" ht="12.75">
      <c r="D37" s="177"/>
      <c r="E37" s="107" t="s">
        <v>68</v>
      </c>
      <c r="F37" s="82" t="s">
        <v>69</v>
      </c>
      <c r="G37" s="83">
        <v>2002</v>
      </c>
      <c r="H37" s="83">
        <v>3380</v>
      </c>
      <c r="I37" s="93">
        <f t="shared" si="0"/>
        <v>5382</v>
      </c>
      <c r="J37" s="84"/>
      <c r="K37" s="1"/>
      <c r="M37" s="125"/>
      <c r="O37" s="84"/>
      <c r="P37" s="5"/>
      <c r="Q37" s="5"/>
    </row>
    <row r="38" spans="4:17" ht="12.75">
      <c r="D38" s="177"/>
      <c r="E38" s="107" t="s">
        <v>66</v>
      </c>
      <c r="F38" s="82" t="s">
        <v>67</v>
      </c>
      <c r="G38" s="83">
        <v>7042</v>
      </c>
      <c r="H38" s="83">
        <v>9347</v>
      </c>
      <c r="I38" s="93">
        <f t="shared" si="0"/>
        <v>16389</v>
      </c>
      <c r="J38" s="84"/>
      <c r="K38" s="1"/>
      <c r="M38" s="125"/>
      <c r="O38" s="84"/>
      <c r="P38" s="5"/>
      <c r="Q38" s="5"/>
    </row>
    <row r="39" spans="4:17" ht="12.75">
      <c r="D39" s="177"/>
      <c r="E39" s="107" t="s">
        <v>72</v>
      </c>
      <c r="F39" s="82" t="s">
        <v>134</v>
      </c>
      <c r="G39" s="83">
        <v>31062</v>
      </c>
      <c r="H39" s="83">
        <v>9626</v>
      </c>
      <c r="I39" s="93">
        <f t="shared" si="0"/>
        <v>40688</v>
      </c>
      <c r="J39" s="84"/>
      <c r="K39" s="1"/>
      <c r="M39" s="125"/>
      <c r="O39" s="84"/>
      <c r="P39" s="5"/>
      <c r="Q39" s="5"/>
    </row>
    <row r="40" spans="4:17" ht="12.75">
      <c r="D40" s="177"/>
      <c r="E40" s="107" t="s">
        <v>70</v>
      </c>
      <c r="F40" s="82" t="s">
        <v>71</v>
      </c>
      <c r="G40" s="83">
        <v>7781</v>
      </c>
      <c r="H40" s="83">
        <v>4911</v>
      </c>
      <c r="I40" s="93">
        <f t="shared" si="0"/>
        <v>12692</v>
      </c>
      <c r="J40" s="84"/>
      <c r="K40" s="1"/>
      <c r="M40" s="125"/>
      <c r="O40" s="84"/>
      <c r="P40" s="5"/>
      <c r="Q40" s="5"/>
    </row>
    <row r="41" spans="4:17" ht="12.75">
      <c r="D41" s="177"/>
      <c r="E41" s="107" t="s">
        <v>109</v>
      </c>
      <c r="F41" s="82" t="s">
        <v>110</v>
      </c>
      <c r="G41" s="83">
        <v>350</v>
      </c>
      <c r="H41" s="83">
        <v>3732</v>
      </c>
      <c r="I41" s="93">
        <f t="shared" si="0"/>
        <v>4082</v>
      </c>
      <c r="J41" s="84"/>
      <c r="K41" s="1"/>
      <c r="M41" s="125"/>
      <c r="O41" s="84"/>
      <c r="P41" s="5"/>
      <c r="Q41" s="5"/>
    </row>
    <row r="42" spans="4:17" ht="12.75">
      <c r="D42" s="177"/>
      <c r="E42" s="107" t="s">
        <v>7</v>
      </c>
      <c r="F42" s="82" t="s">
        <v>135</v>
      </c>
      <c r="G42" s="83">
        <v>49132</v>
      </c>
      <c r="H42" s="83">
        <v>810</v>
      </c>
      <c r="I42" s="93">
        <f t="shared" si="0"/>
        <v>49942</v>
      </c>
      <c r="K42" s="1"/>
      <c r="M42" s="125"/>
      <c r="O42" s="84"/>
      <c r="P42" s="5"/>
      <c r="Q42" s="5"/>
    </row>
    <row r="43" spans="4:17" ht="13.5" thickBot="1">
      <c r="D43" s="178"/>
      <c r="E43" s="108" t="s">
        <v>8</v>
      </c>
      <c r="F43" s="95" t="s">
        <v>73</v>
      </c>
      <c r="G43" s="96">
        <v>55801</v>
      </c>
      <c r="H43" s="96">
        <v>4883</v>
      </c>
      <c r="I43" s="97">
        <f t="shared" si="0"/>
        <v>60684</v>
      </c>
      <c r="J43" s="110">
        <f>SUM(I30:I43)</f>
        <v>347324</v>
      </c>
      <c r="K43" s="1"/>
      <c r="M43" s="125"/>
      <c r="O43" s="84"/>
      <c r="P43" s="5"/>
      <c r="Q43" s="5"/>
    </row>
    <row r="44" spans="4:17" ht="12.75" customHeight="1">
      <c r="D44" s="179" t="s">
        <v>74</v>
      </c>
      <c r="E44" s="98" t="s">
        <v>75</v>
      </c>
      <c r="F44" s="99" t="s">
        <v>136</v>
      </c>
      <c r="G44" s="99">
        <v>5903</v>
      </c>
      <c r="H44" s="99">
        <v>27904</v>
      </c>
      <c r="I44" s="100">
        <f t="shared" si="0"/>
        <v>33807</v>
      </c>
      <c r="J44" s="84"/>
      <c r="K44" s="1"/>
      <c r="M44" s="125"/>
      <c r="O44" s="84"/>
      <c r="P44" s="5"/>
      <c r="Q44" s="5"/>
    </row>
    <row r="45" spans="4:17" ht="12.75">
      <c r="D45" s="179"/>
      <c r="E45" s="101" t="s">
        <v>76</v>
      </c>
      <c r="F45" s="85" t="s">
        <v>77</v>
      </c>
      <c r="G45" s="85">
        <v>3896</v>
      </c>
      <c r="H45" s="85">
        <v>1957</v>
      </c>
      <c r="I45" s="102">
        <f t="shared" si="0"/>
        <v>5853</v>
      </c>
      <c r="J45" s="84"/>
      <c r="K45" s="1"/>
      <c r="M45" s="125"/>
      <c r="O45" s="84"/>
      <c r="P45" s="5"/>
      <c r="Q45" s="5"/>
    </row>
    <row r="46" spans="4:17" ht="12.75">
      <c r="D46" s="179"/>
      <c r="E46" s="101" t="s">
        <v>78</v>
      </c>
      <c r="F46" s="85" t="s">
        <v>79</v>
      </c>
      <c r="G46" s="85">
        <v>4092</v>
      </c>
      <c r="H46" s="85">
        <v>2291</v>
      </c>
      <c r="I46" s="102">
        <f t="shared" si="0"/>
        <v>6383</v>
      </c>
      <c r="J46" s="84"/>
      <c r="K46" s="1"/>
      <c r="M46" s="125"/>
      <c r="O46" s="84"/>
      <c r="P46" s="5"/>
      <c r="Q46" s="5"/>
    </row>
    <row r="47" spans="4:17" ht="12.75">
      <c r="D47" s="179"/>
      <c r="E47" s="101" t="s">
        <v>0</v>
      </c>
      <c r="F47" s="85" t="s">
        <v>80</v>
      </c>
      <c r="G47" s="85">
        <v>172867</v>
      </c>
      <c r="H47" s="85">
        <v>8253</v>
      </c>
      <c r="I47" s="102">
        <f t="shared" si="0"/>
        <v>181120</v>
      </c>
      <c r="J47" s="84"/>
      <c r="K47" s="1"/>
      <c r="M47" s="125"/>
      <c r="O47" s="84"/>
      <c r="P47" s="5"/>
      <c r="Q47" s="5"/>
    </row>
    <row r="48" spans="4:17" ht="12.75">
      <c r="D48" s="179"/>
      <c r="E48" s="101" t="s">
        <v>81</v>
      </c>
      <c r="F48" s="85" t="s">
        <v>146</v>
      </c>
      <c r="G48" s="85">
        <v>107</v>
      </c>
      <c r="H48" s="85">
        <v>849</v>
      </c>
      <c r="I48" s="102">
        <f t="shared" si="0"/>
        <v>956</v>
      </c>
      <c r="J48" s="84"/>
      <c r="K48" s="1"/>
      <c r="M48" s="125"/>
      <c r="O48" s="84"/>
      <c r="P48" s="5"/>
      <c r="Q48" s="5"/>
    </row>
    <row r="49" spans="4:17" ht="12.75">
      <c r="D49" s="179"/>
      <c r="E49" s="101" t="s">
        <v>82</v>
      </c>
      <c r="F49" s="85" t="s">
        <v>83</v>
      </c>
      <c r="G49" s="85">
        <v>8344</v>
      </c>
      <c r="H49" s="85">
        <v>10706</v>
      </c>
      <c r="I49" s="102">
        <f t="shared" si="0"/>
        <v>19050</v>
      </c>
      <c r="J49" s="84"/>
      <c r="K49" s="1"/>
      <c r="M49" s="125"/>
      <c r="O49" s="84"/>
      <c r="P49" s="5"/>
      <c r="Q49" s="5"/>
    </row>
    <row r="50" spans="4:17" ht="12.75">
      <c r="D50" s="179"/>
      <c r="E50" s="101" t="s">
        <v>142</v>
      </c>
      <c r="F50" s="85" t="s">
        <v>143</v>
      </c>
      <c r="G50" s="85">
        <v>315</v>
      </c>
      <c r="H50" s="85">
        <v>432</v>
      </c>
      <c r="I50" s="102">
        <f t="shared" si="0"/>
        <v>747</v>
      </c>
      <c r="J50" s="84"/>
      <c r="K50" s="1"/>
      <c r="M50" s="125"/>
      <c r="O50" s="84"/>
      <c r="P50" s="5"/>
      <c r="Q50" s="5"/>
    </row>
    <row r="51" spans="4:17" ht="12.75">
      <c r="D51" s="179"/>
      <c r="E51" s="101" t="s">
        <v>84</v>
      </c>
      <c r="F51" s="85" t="s">
        <v>85</v>
      </c>
      <c r="G51" s="85">
        <v>31263</v>
      </c>
      <c r="H51" s="85">
        <v>7294</v>
      </c>
      <c r="I51" s="102">
        <f t="shared" si="0"/>
        <v>38557</v>
      </c>
      <c r="J51" s="84"/>
      <c r="K51" s="1"/>
      <c r="M51" s="125"/>
      <c r="O51" s="84"/>
      <c r="P51" s="5"/>
      <c r="Q51" s="5"/>
    </row>
    <row r="52" spans="4:17" ht="12.75">
      <c r="D52" s="179"/>
      <c r="E52" s="101" t="s">
        <v>86</v>
      </c>
      <c r="F52" s="85" t="s">
        <v>137</v>
      </c>
      <c r="G52" s="85">
        <v>3729</v>
      </c>
      <c r="H52" s="85">
        <v>2944</v>
      </c>
      <c r="I52" s="102">
        <f t="shared" si="0"/>
        <v>6673</v>
      </c>
      <c r="J52" s="84"/>
      <c r="K52" s="1"/>
      <c r="M52" s="125"/>
      <c r="O52" s="84"/>
      <c r="P52" s="5"/>
      <c r="Q52" s="5"/>
    </row>
    <row r="53" spans="4:17" ht="12.75">
      <c r="D53" s="179"/>
      <c r="E53" s="101" t="s">
        <v>87</v>
      </c>
      <c r="F53" s="85" t="s">
        <v>138</v>
      </c>
      <c r="G53" s="85">
        <v>5014</v>
      </c>
      <c r="H53" s="85">
        <v>6698</v>
      </c>
      <c r="I53" s="102">
        <f t="shared" si="0"/>
        <v>11712</v>
      </c>
      <c r="J53" s="84"/>
      <c r="K53" s="1"/>
      <c r="M53" s="125"/>
      <c r="O53" s="84"/>
      <c r="P53" s="5"/>
      <c r="Q53" s="5"/>
    </row>
    <row r="54" spans="4:17" ht="12.75">
      <c r="D54" s="179"/>
      <c r="E54" s="101" t="s">
        <v>88</v>
      </c>
      <c r="F54" s="85" t="s">
        <v>139</v>
      </c>
      <c r="G54" s="85">
        <v>15940</v>
      </c>
      <c r="H54" s="85">
        <v>6082</v>
      </c>
      <c r="I54" s="102">
        <f t="shared" si="0"/>
        <v>22022</v>
      </c>
      <c r="K54" s="1"/>
      <c r="M54" s="125"/>
      <c r="O54" s="84"/>
      <c r="P54" s="5"/>
      <c r="Q54" s="5"/>
    </row>
    <row r="55" spans="4:17" ht="12.75" customHeight="1" thickBot="1">
      <c r="D55" s="180"/>
      <c r="E55" s="103" t="s">
        <v>89</v>
      </c>
      <c r="F55" s="104" t="s">
        <v>90</v>
      </c>
      <c r="G55" s="104">
        <v>18995</v>
      </c>
      <c r="H55" s="104">
        <v>3267</v>
      </c>
      <c r="I55" s="105">
        <f t="shared" si="0"/>
        <v>22262</v>
      </c>
      <c r="J55" s="110">
        <f>SUM(I44:I55)</f>
        <v>349142</v>
      </c>
      <c r="K55" s="1"/>
      <c r="M55" s="125"/>
      <c r="O55" s="84"/>
      <c r="P55" s="5"/>
      <c r="Q55" s="5"/>
    </row>
    <row r="56" spans="4:17" ht="12.75">
      <c r="D56" s="168" t="s">
        <v>91</v>
      </c>
      <c r="E56" s="106" t="s">
        <v>92</v>
      </c>
      <c r="F56" s="90" t="s">
        <v>147</v>
      </c>
      <c r="G56" s="91">
        <v>13723</v>
      </c>
      <c r="H56" s="91">
        <v>2443</v>
      </c>
      <c r="I56" s="92">
        <f t="shared" si="0"/>
        <v>16166</v>
      </c>
      <c r="J56" s="84"/>
      <c r="K56" s="1"/>
      <c r="M56" s="125"/>
      <c r="O56" s="84"/>
      <c r="P56" s="5"/>
      <c r="Q56" s="5"/>
    </row>
    <row r="57" spans="4:17" ht="12.75">
      <c r="D57" s="169"/>
      <c r="E57" s="107" t="s">
        <v>93</v>
      </c>
      <c r="F57" s="82" t="s">
        <v>145</v>
      </c>
      <c r="G57" s="83">
        <v>30561</v>
      </c>
      <c r="H57" s="83">
        <v>3635</v>
      </c>
      <c r="I57" s="93">
        <f t="shared" si="0"/>
        <v>34196</v>
      </c>
      <c r="J57" s="84"/>
      <c r="K57" s="1"/>
      <c r="M57" s="125"/>
      <c r="O57" s="84"/>
      <c r="P57" s="5"/>
      <c r="Q57" s="5"/>
    </row>
    <row r="58" spans="4:17" ht="12.75">
      <c r="D58" s="169"/>
      <c r="E58" s="107" t="s">
        <v>94</v>
      </c>
      <c r="F58" s="82" t="s">
        <v>95</v>
      </c>
      <c r="G58" s="83">
        <v>3460</v>
      </c>
      <c r="H58" s="83">
        <v>3292</v>
      </c>
      <c r="I58" s="93">
        <f t="shared" si="0"/>
        <v>6752</v>
      </c>
      <c r="J58" s="84"/>
      <c r="K58" s="1"/>
      <c r="M58" s="125"/>
      <c r="O58" s="84"/>
      <c r="P58" s="5"/>
      <c r="Q58" s="5"/>
    </row>
    <row r="59" spans="4:17" ht="12.75">
      <c r="D59" s="169"/>
      <c r="E59" s="107" t="s">
        <v>2</v>
      </c>
      <c r="F59" s="82" t="s">
        <v>96</v>
      </c>
      <c r="G59" s="83">
        <v>132648</v>
      </c>
      <c r="H59" s="83">
        <v>23106</v>
      </c>
      <c r="I59" s="93">
        <f t="shared" si="0"/>
        <v>155754</v>
      </c>
      <c r="J59" s="84"/>
      <c r="K59" s="1"/>
      <c r="M59" s="125"/>
      <c r="O59" s="84"/>
      <c r="P59" s="5"/>
      <c r="Q59" s="5"/>
    </row>
    <row r="60" spans="4:17" ht="12.75">
      <c r="D60" s="169"/>
      <c r="E60" s="107" t="s">
        <v>97</v>
      </c>
      <c r="F60" s="82" t="s">
        <v>98</v>
      </c>
      <c r="G60" s="83">
        <v>10599</v>
      </c>
      <c r="H60" s="83">
        <v>10818</v>
      </c>
      <c r="I60" s="93">
        <f t="shared" si="0"/>
        <v>21417</v>
      </c>
      <c r="J60" s="84"/>
      <c r="K60" s="1"/>
      <c r="M60" s="125"/>
      <c r="O60" s="84"/>
      <c r="P60" s="5"/>
      <c r="Q60" s="5"/>
    </row>
    <row r="61" spans="4:17" ht="12.75">
      <c r="D61" s="169"/>
      <c r="E61" s="107" t="s">
        <v>6</v>
      </c>
      <c r="F61" s="82" t="s">
        <v>99</v>
      </c>
      <c r="G61" s="83">
        <v>48525</v>
      </c>
      <c r="H61" s="83">
        <v>5238</v>
      </c>
      <c r="I61" s="93">
        <f t="shared" si="0"/>
        <v>53763</v>
      </c>
      <c r="J61" s="84"/>
      <c r="K61" s="1"/>
      <c r="M61" s="125"/>
      <c r="O61" s="84"/>
      <c r="P61" s="5"/>
      <c r="Q61" s="5"/>
    </row>
    <row r="62" spans="4:17" ht="12.75">
      <c r="D62" s="169"/>
      <c r="E62" s="107" t="s">
        <v>100</v>
      </c>
      <c r="F62" s="82" t="s">
        <v>140</v>
      </c>
      <c r="G62" s="83">
        <v>19098</v>
      </c>
      <c r="H62" s="83">
        <v>4750</v>
      </c>
      <c r="I62" s="93">
        <f t="shared" si="0"/>
        <v>23848</v>
      </c>
      <c r="J62" s="84"/>
      <c r="K62" s="1"/>
      <c r="M62" s="125"/>
      <c r="O62" s="84"/>
      <c r="P62" s="5"/>
      <c r="Q62" s="5"/>
    </row>
    <row r="63" spans="4:17" ht="12.75">
      <c r="D63" s="169"/>
      <c r="E63" s="107" t="s">
        <v>101</v>
      </c>
      <c r="F63" s="82" t="s">
        <v>102</v>
      </c>
      <c r="G63" s="83">
        <v>3525</v>
      </c>
      <c r="H63" s="83">
        <v>4760</v>
      </c>
      <c r="I63" s="93">
        <f t="shared" si="0"/>
        <v>8285</v>
      </c>
      <c r="J63" s="84"/>
      <c r="K63" s="1"/>
      <c r="M63" s="125"/>
      <c r="O63" s="84"/>
      <c r="P63" s="5"/>
      <c r="Q63" s="5"/>
    </row>
    <row r="64" spans="4:17" ht="12.75">
      <c r="D64" s="169"/>
      <c r="E64" s="107" t="s">
        <v>103</v>
      </c>
      <c r="F64" s="82" t="s">
        <v>104</v>
      </c>
      <c r="G64" s="83">
        <v>1468</v>
      </c>
      <c r="H64" s="83">
        <v>4483</v>
      </c>
      <c r="I64" s="93">
        <f t="shared" si="0"/>
        <v>5951</v>
      </c>
      <c r="J64" s="84"/>
      <c r="K64" s="1"/>
      <c r="M64" s="125"/>
      <c r="O64" s="84"/>
      <c r="P64" s="5"/>
      <c r="Q64" s="5"/>
    </row>
    <row r="65" spans="4:17" ht="12.75">
      <c r="D65" s="169"/>
      <c r="E65" s="107" t="s">
        <v>105</v>
      </c>
      <c r="F65" s="82" t="s">
        <v>106</v>
      </c>
      <c r="G65" s="83">
        <v>5519</v>
      </c>
      <c r="H65" s="83">
        <v>1741</v>
      </c>
      <c r="I65" s="93">
        <f t="shared" si="0"/>
        <v>7260</v>
      </c>
      <c r="K65" s="1"/>
      <c r="M65" s="125"/>
      <c r="O65" s="84"/>
      <c r="P65" s="5"/>
      <c r="Q65" s="5"/>
    </row>
    <row r="66" spans="4:17" ht="13.5" thickBot="1">
      <c r="D66" s="170"/>
      <c r="E66" s="108" t="s">
        <v>107</v>
      </c>
      <c r="F66" s="95" t="s">
        <v>141</v>
      </c>
      <c r="G66" s="96">
        <v>4828</v>
      </c>
      <c r="H66" s="96">
        <v>1981</v>
      </c>
      <c r="I66" s="97">
        <f t="shared" si="0"/>
        <v>6809</v>
      </c>
      <c r="J66" s="110">
        <f>SUM(I56:I66)</f>
        <v>340201</v>
      </c>
      <c r="K66" s="1"/>
      <c r="M66" s="125"/>
      <c r="O66" s="84"/>
      <c r="P66" s="5"/>
      <c r="Q66" s="5"/>
    </row>
    <row r="67" spans="11:16" ht="13.5" thickBot="1">
      <c r="K67" s="1"/>
      <c r="M67" s="125"/>
      <c r="O67" s="84"/>
      <c r="P67" s="5"/>
    </row>
    <row r="68" spans="5:16" ht="15.75" thickBot="1">
      <c r="E68" s="131" t="s">
        <v>116</v>
      </c>
      <c r="F68" s="132" t="s">
        <v>84</v>
      </c>
      <c r="G68" s="129">
        <v>76118</v>
      </c>
      <c r="H68" s="129">
        <v>939</v>
      </c>
      <c r="I68" s="129">
        <f>G68+H68</f>
        <v>77057</v>
      </c>
      <c r="J68" s="130">
        <f>SUM(I68)</f>
        <v>77057</v>
      </c>
      <c r="K68" s="1"/>
      <c r="M68" s="125"/>
      <c r="O68" s="84"/>
      <c r="P68" s="5"/>
    </row>
    <row r="69" spans="11:16" ht="13.5" thickBot="1">
      <c r="K69" s="1"/>
      <c r="O69" s="84"/>
      <c r="P69" s="5"/>
    </row>
    <row r="70" spans="6:16" ht="13.5" thickBot="1">
      <c r="F70" s="3" t="s">
        <v>10</v>
      </c>
      <c r="J70" s="62">
        <f>J68+J66+J55++J43+J29+J20</f>
        <v>2261283</v>
      </c>
      <c r="K70" s="1"/>
      <c r="O70" s="84"/>
      <c r="P70" s="5"/>
    </row>
    <row r="71" spans="10:11" ht="12.75">
      <c r="J71" s="7"/>
      <c r="K71" s="1"/>
    </row>
    <row r="72" spans="4:11" ht="12.75">
      <c r="D72" s="1" t="s">
        <v>126</v>
      </c>
      <c r="K72" s="1"/>
    </row>
    <row r="73" spans="5:11" ht="12.75">
      <c r="E73" s="1"/>
      <c r="F73" s="2" t="s">
        <v>13</v>
      </c>
      <c r="G73" s="75" t="s">
        <v>127</v>
      </c>
      <c r="J73" s="4"/>
      <c r="K73" s="1"/>
    </row>
    <row r="74" spans="5:11" ht="12.75">
      <c r="E74" s="1"/>
      <c r="F74" s="2" t="s">
        <v>14</v>
      </c>
      <c r="G74" s="75" t="s">
        <v>128</v>
      </c>
      <c r="H74" s="1"/>
      <c r="I74" s="1"/>
      <c r="J74" s="4"/>
      <c r="K74" s="1"/>
    </row>
    <row r="75" spans="5:11" ht="12.75">
      <c r="E75" s="1"/>
      <c r="F75" s="2" t="s">
        <v>116</v>
      </c>
      <c r="G75" s="75" t="s">
        <v>129</v>
      </c>
      <c r="J75" s="4"/>
      <c r="K75" s="1"/>
    </row>
    <row r="76" spans="10:11" ht="12.75">
      <c r="J76" s="4"/>
      <c r="K76" s="1"/>
    </row>
    <row r="77" spans="10:11" ht="12.75">
      <c r="J77" s="4"/>
      <c r="K77" s="1"/>
    </row>
    <row r="78" spans="10:11" ht="12.75">
      <c r="J78" s="4"/>
      <c r="K78" s="1"/>
    </row>
    <row r="79" spans="10:11" ht="12.75">
      <c r="J79" s="4"/>
      <c r="K79" s="1"/>
    </row>
    <row r="80" ht="12.75">
      <c r="J80" s="4"/>
    </row>
  </sheetData>
  <sheetProtection/>
  <mergeCells count="9">
    <mergeCell ref="M6:O6"/>
    <mergeCell ref="D56:D66"/>
    <mergeCell ref="D4:I5"/>
    <mergeCell ref="E7:F7"/>
    <mergeCell ref="D6:I6"/>
    <mergeCell ref="D8:D20"/>
    <mergeCell ref="D21:D29"/>
    <mergeCell ref="D30:D43"/>
    <mergeCell ref="D44:D55"/>
  </mergeCells>
  <printOptions horizontalCentered="1" verticalCentered="1"/>
  <pageMargins left="0.75" right="0.4330708661417323" top="0.2362204724409449" bottom="1" header="0" footer="0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Q53"/>
  <sheetViews>
    <sheetView showGridLines="0" zoomScalePageLayoutView="0" workbookViewId="0" topLeftCell="C4">
      <selection activeCell="L12" sqref="L12"/>
    </sheetView>
  </sheetViews>
  <sheetFormatPr defaultColWidth="11.421875" defaultRowHeight="12.75"/>
  <cols>
    <col min="1" max="1" width="11.28125" style="1" hidden="1" customWidth="1"/>
    <col min="2" max="2" width="0.13671875" style="1" hidden="1" customWidth="1"/>
    <col min="3" max="3" width="2.00390625" style="1" customWidth="1"/>
    <col min="4" max="4" width="6.57421875" style="1" bestFit="1" customWidth="1"/>
    <col min="5" max="5" width="5.421875" style="2" bestFit="1" customWidth="1"/>
    <col min="6" max="6" width="20.28125" style="3" bestFit="1" customWidth="1"/>
    <col min="7" max="7" width="8.421875" style="17" customWidth="1"/>
    <col min="8" max="8" width="7.421875" style="17" customWidth="1"/>
    <col min="9" max="9" width="9.421875" style="17" customWidth="1"/>
    <col min="10" max="10" width="15.7109375" style="1" customWidth="1"/>
    <col min="11" max="16" width="11.421875" style="1" customWidth="1"/>
    <col min="17" max="17" width="11.421875" style="7" customWidth="1"/>
    <col min="18" max="16384" width="11.421875" style="1" customWidth="1"/>
  </cols>
  <sheetData>
    <row r="1" spans="4:10" ht="12.75">
      <c r="D1" s="138" t="s">
        <v>111</v>
      </c>
      <c r="E1" s="138"/>
      <c r="F1" s="138"/>
      <c r="G1" s="138"/>
      <c r="H1" s="138"/>
      <c r="I1" s="138"/>
      <c r="J1" s="138"/>
    </row>
    <row r="2" spans="4:17" ht="12.75">
      <c r="D2" s="138"/>
      <c r="E2" s="138"/>
      <c r="F2" s="138"/>
      <c r="G2" s="138"/>
      <c r="H2" s="138"/>
      <c r="I2" s="138"/>
      <c r="J2" s="138"/>
      <c r="Q2" s="1"/>
    </row>
    <row r="3" spans="4:17" ht="38.25" customHeight="1">
      <c r="D3" s="143" t="s">
        <v>148</v>
      </c>
      <c r="E3" s="143"/>
      <c r="F3" s="143"/>
      <c r="G3" s="143"/>
      <c r="H3" s="143"/>
      <c r="I3" s="143"/>
      <c r="J3" s="143"/>
      <c r="Q3" s="1"/>
    </row>
    <row r="4" spans="5:17" ht="30.75" customHeight="1" thickBot="1">
      <c r="E4" s="181" t="s">
        <v>12</v>
      </c>
      <c r="F4" s="181"/>
      <c r="G4" s="16" t="s">
        <v>13</v>
      </c>
      <c r="H4" s="16" t="s">
        <v>14</v>
      </c>
      <c r="I4" s="16" t="s">
        <v>10</v>
      </c>
      <c r="Q4" s="1"/>
    </row>
    <row r="5" spans="4:17" ht="12.75" customHeight="1">
      <c r="D5" s="182" t="s">
        <v>15</v>
      </c>
      <c r="E5" s="106" t="s">
        <v>4</v>
      </c>
      <c r="F5" s="90" t="s">
        <v>22</v>
      </c>
      <c r="G5" s="91">
        <v>441078</v>
      </c>
      <c r="H5" s="91">
        <v>47019</v>
      </c>
      <c r="I5" s="92">
        <v>488097</v>
      </c>
      <c r="N5" s="5"/>
      <c r="O5" s="5"/>
      <c r="P5" s="5"/>
      <c r="Q5" s="1"/>
    </row>
    <row r="6" spans="4:17" ht="12.75">
      <c r="D6" s="182"/>
      <c r="E6" s="107" t="s">
        <v>9</v>
      </c>
      <c r="F6" s="82" t="s">
        <v>35</v>
      </c>
      <c r="G6" s="83">
        <v>74963</v>
      </c>
      <c r="H6" s="83">
        <v>21024</v>
      </c>
      <c r="I6" s="93">
        <v>95987</v>
      </c>
      <c r="N6" s="5"/>
      <c r="O6" s="5"/>
      <c r="P6" s="5"/>
      <c r="Q6" s="1"/>
    </row>
    <row r="7" spans="4:17" ht="12.75">
      <c r="D7" s="182"/>
      <c r="E7" s="107" t="s">
        <v>31</v>
      </c>
      <c r="F7" s="82" t="s">
        <v>32</v>
      </c>
      <c r="G7" s="83">
        <v>28982</v>
      </c>
      <c r="H7" s="83">
        <v>34095</v>
      </c>
      <c r="I7" s="93">
        <v>63077</v>
      </c>
      <c r="N7" s="5"/>
      <c r="O7" s="5"/>
      <c r="P7" s="5"/>
      <c r="Q7" s="1"/>
    </row>
    <row r="8" spans="4:17" ht="12.75">
      <c r="D8" s="182"/>
      <c r="E8" s="107" t="s">
        <v>27</v>
      </c>
      <c r="F8" s="82" t="s">
        <v>28</v>
      </c>
      <c r="G8" s="83">
        <v>12412</v>
      </c>
      <c r="H8" s="83">
        <v>21060</v>
      </c>
      <c r="I8" s="93">
        <v>33472</v>
      </c>
      <c r="N8" s="5"/>
      <c r="O8" s="5"/>
      <c r="P8" s="5"/>
      <c r="Q8" s="1"/>
    </row>
    <row r="9" spans="4:17" ht="12.75">
      <c r="D9" s="182"/>
      <c r="E9" s="107" t="s">
        <v>16</v>
      </c>
      <c r="F9" s="82" t="s">
        <v>17</v>
      </c>
      <c r="G9" s="83">
        <v>19294</v>
      </c>
      <c r="H9" s="83">
        <v>11319</v>
      </c>
      <c r="I9" s="93">
        <v>30613</v>
      </c>
      <c r="N9" s="5"/>
      <c r="O9" s="5"/>
      <c r="P9" s="5"/>
      <c r="Q9" s="1"/>
    </row>
    <row r="10" spans="4:17" ht="12.75">
      <c r="D10" s="182"/>
      <c r="E10" s="107" t="s">
        <v>18</v>
      </c>
      <c r="F10" s="82" t="s">
        <v>19</v>
      </c>
      <c r="G10" s="83">
        <v>1843</v>
      </c>
      <c r="H10" s="83">
        <v>26729</v>
      </c>
      <c r="I10" s="93">
        <v>28572</v>
      </c>
      <c r="N10" s="5"/>
      <c r="O10" s="5"/>
      <c r="P10" s="5"/>
      <c r="Q10" s="1"/>
    </row>
    <row r="11" spans="4:17" ht="12.75">
      <c r="D11" s="182"/>
      <c r="E11" s="107" t="s">
        <v>36</v>
      </c>
      <c r="F11" s="82" t="s">
        <v>37</v>
      </c>
      <c r="G11" s="83">
        <v>21012</v>
      </c>
      <c r="H11" s="83">
        <v>4981</v>
      </c>
      <c r="I11" s="93">
        <v>25993</v>
      </c>
      <c r="N11" s="5"/>
      <c r="O11" s="5"/>
      <c r="P11" s="5"/>
      <c r="Q11" s="1"/>
    </row>
    <row r="12" spans="4:17" ht="12.75">
      <c r="D12" s="182"/>
      <c r="E12" s="107" t="s">
        <v>23</v>
      </c>
      <c r="F12" s="82" t="s">
        <v>24</v>
      </c>
      <c r="G12" s="83">
        <v>18901</v>
      </c>
      <c r="H12" s="83">
        <v>7073</v>
      </c>
      <c r="I12" s="93">
        <v>25974</v>
      </c>
      <c r="N12" s="5"/>
      <c r="O12" s="5"/>
      <c r="P12" s="5"/>
      <c r="Q12" s="1"/>
    </row>
    <row r="13" spans="4:17" ht="12.75">
      <c r="D13" s="182"/>
      <c r="E13" s="107" t="s">
        <v>33</v>
      </c>
      <c r="F13" s="82" t="s">
        <v>34</v>
      </c>
      <c r="G13" s="83">
        <v>13657</v>
      </c>
      <c r="H13" s="83">
        <v>6402</v>
      </c>
      <c r="I13" s="93">
        <v>20059</v>
      </c>
      <c r="N13" s="5"/>
      <c r="O13" s="5"/>
      <c r="P13" s="5"/>
      <c r="Q13" s="1"/>
    </row>
    <row r="14" spans="4:17" ht="12.75">
      <c r="D14" s="182"/>
      <c r="E14" s="107" t="s">
        <v>38</v>
      </c>
      <c r="F14" s="82" t="s">
        <v>39</v>
      </c>
      <c r="G14" s="83">
        <v>11749</v>
      </c>
      <c r="H14" s="83">
        <v>3313</v>
      </c>
      <c r="I14" s="93">
        <v>15062</v>
      </c>
      <c r="N14" s="5"/>
      <c r="O14" s="5"/>
      <c r="P14" s="5"/>
      <c r="Q14" s="1"/>
    </row>
    <row r="15" spans="4:17" ht="12.75">
      <c r="D15" s="182"/>
      <c r="E15" s="107" t="s">
        <v>20</v>
      </c>
      <c r="F15" s="82" t="s">
        <v>21</v>
      </c>
      <c r="G15" s="83">
        <v>8036</v>
      </c>
      <c r="H15" s="83">
        <v>1876</v>
      </c>
      <c r="I15" s="93">
        <v>9912</v>
      </c>
      <c r="N15" s="5"/>
      <c r="O15" s="5"/>
      <c r="P15" s="5"/>
      <c r="Q15" s="1"/>
    </row>
    <row r="16" spans="4:17" ht="12.75">
      <c r="D16" s="182"/>
      <c r="E16" s="107" t="s">
        <v>29</v>
      </c>
      <c r="F16" s="82" t="s">
        <v>30</v>
      </c>
      <c r="G16" s="83">
        <v>3954</v>
      </c>
      <c r="H16" s="83">
        <v>4065</v>
      </c>
      <c r="I16" s="93">
        <v>8019</v>
      </c>
      <c r="N16" s="5"/>
      <c r="O16" s="5"/>
      <c r="P16" s="5"/>
      <c r="Q16" s="1"/>
    </row>
    <row r="17" spans="4:17" ht="13.5" thickBot="1">
      <c r="D17" s="182"/>
      <c r="E17" s="108" t="s">
        <v>25</v>
      </c>
      <c r="F17" s="95" t="s">
        <v>26</v>
      </c>
      <c r="G17" s="96">
        <v>1890</v>
      </c>
      <c r="H17" s="96">
        <v>3364</v>
      </c>
      <c r="I17" s="97">
        <v>5254</v>
      </c>
      <c r="J17" s="6">
        <f>SUM(I5:I17)</f>
        <v>850091</v>
      </c>
      <c r="N17" s="5"/>
      <c r="O17" s="5"/>
      <c r="P17" s="5"/>
      <c r="Q17" s="1"/>
    </row>
    <row r="18" spans="4:17" ht="12.75">
      <c r="D18" s="136"/>
      <c r="E18" s="133"/>
      <c r="F18" s="84"/>
      <c r="G18" s="134"/>
      <c r="H18" s="134"/>
      <c r="I18" s="134"/>
      <c r="J18" s="135"/>
      <c r="Q18" s="1"/>
    </row>
    <row r="19" ht="12.75">
      <c r="Q19" s="1"/>
    </row>
    <row r="20" ht="12.75">
      <c r="Q20" s="1"/>
    </row>
    <row r="21" ht="12.75">
      <c r="Q21" s="1"/>
    </row>
    <row r="24" ht="12.75">
      <c r="J24" s="7"/>
    </row>
    <row r="26" spans="7:10" ht="12.75">
      <c r="G26" s="18"/>
      <c r="H26" s="18"/>
      <c r="I26" s="18"/>
      <c r="J26" s="4"/>
    </row>
    <row r="27" spans="7:10" ht="12.75">
      <c r="G27" s="18"/>
      <c r="H27" s="19"/>
      <c r="I27" s="19"/>
      <c r="J27" s="4"/>
    </row>
    <row r="28" spans="7:10" ht="12.75">
      <c r="G28" s="18"/>
      <c r="H28" s="20"/>
      <c r="I28" s="4"/>
      <c r="J28" s="4"/>
    </row>
    <row r="29" spans="7:10" ht="12.75">
      <c r="G29" s="18"/>
      <c r="H29" s="20"/>
      <c r="I29" s="4"/>
      <c r="J29" s="4"/>
    </row>
    <row r="30" spans="7:10" ht="12.75">
      <c r="G30" s="18"/>
      <c r="H30" s="20"/>
      <c r="I30" s="4"/>
      <c r="J30" s="4"/>
    </row>
    <row r="31" spans="7:10" ht="12.75">
      <c r="G31" s="18"/>
      <c r="H31" s="20"/>
      <c r="I31" s="4"/>
      <c r="J31" s="4"/>
    </row>
    <row r="32" spans="7:10" ht="12.75">
      <c r="G32" s="18"/>
      <c r="H32" s="20"/>
      <c r="I32" s="4"/>
      <c r="J32" s="4"/>
    </row>
    <row r="33" spans="7:10" ht="12.75">
      <c r="G33" s="18"/>
      <c r="H33" s="18"/>
      <c r="I33" s="18"/>
      <c r="J33" s="4"/>
    </row>
    <row r="51" spans="4:7" ht="12.75">
      <c r="D51" s="1" t="s">
        <v>126</v>
      </c>
      <c r="E51" s="1"/>
      <c r="F51" s="2" t="s">
        <v>13</v>
      </c>
      <c r="G51" s="75" t="s">
        <v>127</v>
      </c>
    </row>
    <row r="52" spans="5:7" ht="12.75">
      <c r="E52" s="1"/>
      <c r="F52" s="2" t="s">
        <v>14</v>
      </c>
      <c r="G52" s="75" t="s">
        <v>128</v>
      </c>
    </row>
    <row r="53" spans="5:7" ht="12.75">
      <c r="E53" s="1"/>
      <c r="F53" s="2"/>
      <c r="G53" s="75"/>
    </row>
  </sheetData>
  <sheetProtection/>
  <mergeCells count="4">
    <mergeCell ref="E4:F4"/>
    <mergeCell ref="D5:D17"/>
    <mergeCell ref="D1:J2"/>
    <mergeCell ref="D3:J3"/>
  </mergeCells>
  <printOptions horizontalCentered="1" verticalCentered="1"/>
  <pageMargins left="0.75" right="0.4330708661417323" top="0.2362204724409449" bottom="1" header="0" footer="0"/>
  <pageSetup horizontalDpi="600" verticalDpi="600"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P51"/>
  <sheetViews>
    <sheetView showGridLines="0" zoomScalePageLayoutView="0" workbookViewId="0" topLeftCell="C1">
      <selection activeCell="C1" sqref="C1"/>
    </sheetView>
  </sheetViews>
  <sheetFormatPr defaultColWidth="11.421875" defaultRowHeight="12.75"/>
  <cols>
    <col min="1" max="1" width="11.28125" style="1" hidden="1" customWidth="1"/>
    <col min="2" max="2" width="0.13671875" style="1" hidden="1" customWidth="1"/>
    <col min="3" max="3" width="2.00390625" style="1" customWidth="1"/>
    <col min="4" max="4" width="6.57421875" style="1" bestFit="1" customWidth="1"/>
    <col min="5" max="5" width="5.421875" style="2" bestFit="1" customWidth="1"/>
    <col min="6" max="6" width="23.140625" style="3" customWidth="1"/>
    <col min="7" max="7" width="8.421875" style="17" customWidth="1"/>
    <col min="8" max="8" width="7.421875" style="17" customWidth="1"/>
    <col min="9" max="9" width="9.421875" style="17" customWidth="1"/>
    <col min="10" max="10" width="15.7109375" style="1" customWidth="1"/>
    <col min="11" max="16384" width="11.421875" style="1" customWidth="1"/>
  </cols>
  <sheetData>
    <row r="1" spans="4:10" ht="12.75">
      <c r="D1" s="138" t="s">
        <v>112</v>
      </c>
      <c r="E1" s="138"/>
      <c r="F1" s="138"/>
      <c r="G1" s="138"/>
      <c r="H1" s="138"/>
      <c r="I1" s="138"/>
      <c r="J1" s="138"/>
    </row>
    <row r="2" spans="4:10" ht="12.75">
      <c r="D2" s="138"/>
      <c r="E2" s="138"/>
      <c r="F2" s="138"/>
      <c r="G2" s="138"/>
      <c r="H2" s="138"/>
      <c r="I2" s="138"/>
      <c r="J2" s="138"/>
    </row>
    <row r="3" spans="4:10" ht="38.25" customHeight="1">
      <c r="D3" s="143" t="s">
        <v>148</v>
      </c>
      <c r="E3" s="143"/>
      <c r="F3" s="143"/>
      <c r="G3" s="143"/>
      <c r="H3" s="143"/>
      <c r="I3" s="143"/>
      <c r="J3" s="143"/>
    </row>
    <row r="4" spans="5:9" ht="30.75" customHeight="1" thickBot="1">
      <c r="E4" s="181" t="s">
        <v>12</v>
      </c>
      <c r="F4" s="181"/>
      <c r="G4" s="16" t="s">
        <v>13</v>
      </c>
      <c r="H4" s="16" t="s">
        <v>14</v>
      </c>
      <c r="I4" s="16" t="s">
        <v>10</v>
      </c>
    </row>
    <row r="5" spans="4:16" ht="12.75">
      <c r="D5" s="183" t="s">
        <v>40</v>
      </c>
      <c r="E5" s="98" t="s">
        <v>5</v>
      </c>
      <c r="F5" s="99" t="s">
        <v>48</v>
      </c>
      <c r="G5" s="99">
        <v>128383</v>
      </c>
      <c r="H5" s="99">
        <v>3316</v>
      </c>
      <c r="I5" s="100">
        <v>131699</v>
      </c>
      <c r="N5" s="5"/>
      <c r="O5" s="5"/>
      <c r="P5" s="5"/>
    </row>
    <row r="6" spans="4:16" ht="12.75">
      <c r="D6" s="183"/>
      <c r="E6" s="101" t="s">
        <v>41</v>
      </c>
      <c r="F6" s="85" t="s">
        <v>144</v>
      </c>
      <c r="G6" s="85">
        <v>25926</v>
      </c>
      <c r="H6" s="85">
        <v>20494</v>
      </c>
      <c r="I6" s="102">
        <v>46420</v>
      </c>
      <c r="N6" s="5"/>
      <c r="O6" s="5"/>
      <c r="P6" s="5"/>
    </row>
    <row r="7" spans="4:16" ht="12.75">
      <c r="D7" s="183"/>
      <c r="E7" s="101" t="s">
        <v>1</v>
      </c>
      <c r="F7" s="85" t="s">
        <v>43</v>
      </c>
      <c r="G7" s="85">
        <v>22933</v>
      </c>
      <c r="H7" s="85">
        <v>11588</v>
      </c>
      <c r="I7" s="102">
        <v>34521</v>
      </c>
      <c r="N7" s="5"/>
      <c r="O7" s="5"/>
      <c r="P7" s="5"/>
    </row>
    <row r="8" spans="4:16" ht="12.75">
      <c r="D8" s="183"/>
      <c r="E8" s="101" t="s">
        <v>51</v>
      </c>
      <c r="F8" s="85" t="s">
        <v>52</v>
      </c>
      <c r="G8" s="85">
        <v>15191</v>
      </c>
      <c r="H8" s="85">
        <v>6415</v>
      </c>
      <c r="I8" s="102">
        <v>21606</v>
      </c>
      <c r="N8" s="5"/>
      <c r="O8" s="5"/>
      <c r="P8" s="5"/>
    </row>
    <row r="9" spans="4:16" ht="12.75">
      <c r="D9" s="183"/>
      <c r="E9" s="101" t="s">
        <v>42</v>
      </c>
      <c r="F9" s="85" t="s">
        <v>130</v>
      </c>
      <c r="G9" s="85">
        <v>16220</v>
      </c>
      <c r="H9" s="85">
        <v>2447</v>
      </c>
      <c r="I9" s="102">
        <v>18667</v>
      </c>
      <c r="N9" s="5"/>
      <c r="O9" s="5"/>
      <c r="P9" s="5"/>
    </row>
    <row r="10" spans="4:16" ht="12.75">
      <c r="D10" s="183"/>
      <c r="E10" s="101" t="s">
        <v>53</v>
      </c>
      <c r="F10" s="85" t="s">
        <v>131</v>
      </c>
      <c r="G10" s="85">
        <v>12801</v>
      </c>
      <c r="H10" s="85">
        <v>3962</v>
      </c>
      <c r="I10" s="102">
        <v>16763</v>
      </c>
      <c r="N10" s="5"/>
      <c r="O10" s="5"/>
      <c r="P10" s="5"/>
    </row>
    <row r="11" spans="4:16" ht="12.75">
      <c r="D11" s="183"/>
      <c r="E11" s="101" t="s">
        <v>46</v>
      </c>
      <c r="F11" s="85" t="s">
        <v>47</v>
      </c>
      <c r="G11" s="85">
        <v>6951</v>
      </c>
      <c r="H11" s="85">
        <v>4361</v>
      </c>
      <c r="I11" s="102">
        <v>11312</v>
      </c>
      <c r="N11" s="5"/>
      <c r="O11" s="5"/>
      <c r="P11" s="5"/>
    </row>
    <row r="12" spans="4:16" ht="12.75">
      <c r="D12" s="183"/>
      <c r="E12" s="101" t="s">
        <v>49</v>
      </c>
      <c r="F12" s="85" t="s">
        <v>50</v>
      </c>
      <c r="G12" s="85">
        <v>6544</v>
      </c>
      <c r="H12" s="85">
        <v>1859</v>
      </c>
      <c r="I12" s="102">
        <v>8403</v>
      </c>
      <c r="N12" s="5"/>
      <c r="O12" s="5"/>
      <c r="P12" s="5"/>
    </row>
    <row r="13" spans="4:16" ht="13.5" thickBot="1">
      <c r="D13" s="183"/>
      <c r="E13" s="103" t="s">
        <v>44</v>
      </c>
      <c r="F13" s="104" t="s">
        <v>45</v>
      </c>
      <c r="G13" s="104">
        <v>4350</v>
      </c>
      <c r="H13" s="104">
        <v>3727</v>
      </c>
      <c r="I13" s="105">
        <v>8077</v>
      </c>
      <c r="J13" s="6">
        <f>SUM(I5:I13)</f>
        <v>297468</v>
      </c>
      <c r="N13" s="5"/>
      <c r="O13" s="5"/>
      <c r="P13" s="5"/>
    </row>
    <row r="18" ht="12.75">
      <c r="J18" s="7"/>
    </row>
    <row r="20" spans="7:10" ht="12.75">
      <c r="G20" s="18"/>
      <c r="H20" s="18"/>
      <c r="I20" s="18"/>
      <c r="J20" s="4"/>
    </row>
    <row r="21" spans="7:10" ht="12.75">
      <c r="G21" s="18"/>
      <c r="H21" s="19"/>
      <c r="I21" s="19"/>
      <c r="J21" s="4"/>
    </row>
    <row r="22" spans="7:10" ht="12.75">
      <c r="G22" s="18"/>
      <c r="H22" s="20"/>
      <c r="I22" s="4"/>
      <c r="J22" s="4"/>
    </row>
    <row r="23" spans="7:10" ht="12.75">
      <c r="G23" s="18"/>
      <c r="H23" s="20"/>
      <c r="I23" s="4"/>
      <c r="J23" s="4"/>
    </row>
    <row r="24" spans="7:10" ht="12.75">
      <c r="G24" s="18"/>
      <c r="H24" s="20"/>
      <c r="I24" s="4"/>
      <c r="J24" s="4"/>
    </row>
    <row r="25" spans="7:10" ht="12.75">
      <c r="G25" s="18"/>
      <c r="H25" s="20"/>
      <c r="I25" s="4"/>
      <c r="J25" s="4"/>
    </row>
    <row r="26" spans="7:10" ht="12.75">
      <c r="G26" s="18"/>
      <c r="H26" s="20"/>
      <c r="I26" s="4"/>
      <c r="J26" s="4"/>
    </row>
    <row r="27" spans="7:10" ht="12.75">
      <c r="G27" s="18"/>
      <c r="H27" s="18"/>
      <c r="I27" s="18"/>
      <c r="J27" s="4"/>
    </row>
    <row r="49" spans="4:7" ht="12.75">
      <c r="D49" s="1" t="s">
        <v>126</v>
      </c>
      <c r="E49" s="1"/>
      <c r="F49" s="2" t="s">
        <v>13</v>
      </c>
      <c r="G49" s="75" t="s">
        <v>127</v>
      </c>
    </row>
    <row r="50" spans="5:7" ht="12.75">
      <c r="E50" s="1"/>
      <c r="F50" s="2" t="s">
        <v>14</v>
      </c>
      <c r="G50" s="75" t="s">
        <v>128</v>
      </c>
    </row>
    <row r="51" spans="5:7" ht="12.75">
      <c r="E51" s="1"/>
      <c r="F51" s="2"/>
      <c r="G51" s="75"/>
    </row>
  </sheetData>
  <sheetProtection/>
  <mergeCells count="4">
    <mergeCell ref="E4:F4"/>
    <mergeCell ref="D5:D13"/>
    <mergeCell ref="D1:J2"/>
    <mergeCell ref="D3:J3"/>
  </mergeCells>
  <printOptions horizontalCentered="1" verticalCentered="1"/>
  <pageMargins left="0.75" right="0.4330708661417323" top="0.2362204724409449" bottom="1" header="0" footer="0"/>
  <pageSetup horizontalDpi="600" verticalDpi="600" orientation="portrait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:P55"/>
  <sheetViews>
    <sheetView showGridLines="0" zoomScalePageLayoutView="0" workbookViewId="0" topLeftCell="C7">
      <selection activeCell="C1" sqref="C1"/>
    </sheetView>
  </sheetViews>
  <sheetFormatPr defaultColWidth="11.421875" defaultRowHeight="12.75"/>
  <cols>
    <col min="1" max="1" width="11.28125" style="1" hidden="1" customWidth="1"/>
    <col min="2" max="2" width="0.13671875" style="1" hidden="1" customWidth="1"/>
    <col min="3" max="3" width="2.00390625" style="1" customWidth="1"/>
    <col min="4" max="4" width="6.57421875" style="1" bestFit="1" customWidth="1"/>
    <col min="5" max="5" width="5.421875" style="2" bestFit="1" customWidth="1"/>
    <col min="6" max="6" width="20.28125" style="3" bestFit="1" customWidth="1"/>
    <col min="7" max="7" width="8.421875" style="17" customWidth="1"/>
    <col min="8" max="8" width="8.00390625" style="17" customWidth="1"/>
    <col min="9" max="9" width="9.421875" style="17" customWidth="1"/>
    <col min="10" max="10" width="15.7109375" style="1" customWidth="1"/>
    <col min="11" max="16384" width="11.421875" style="1" customWidth="1"/>
  </cols>
  <sheetData>
    <row r="1" spans="4:10" ht="12.75">
      <c r="D1" s="138" t="s">
        <v>113</v>
      </c>
      <c r="E1" s="138"/>
      <c r="F1" s="138"/>
      <c r="G1" s="138"/>
      <c r="H1" s="138"/>
      <c r="I1" s="138"/>
      <c r="J1" s="138"/>
    </row>
    <row r="2" spans="4:10" ht="12.75">
      <c r="D2" s="138"/>
      <c r="E2" s="138"/>
      <c r="F2" s="138"/>
      <c r="G2" s="138"/>
      <c r="H2" s="138"/>
      <c r="I2" s="138"/>
      <c r="J2" s="138"/>
    </row>
    <row r="3" spans="4:10" ht="38.25" customHeight="1">
      <c r="D3" s="143" t="s">
        <v>148</v>
      </c>
      <c r="E3" s="143"/>
      <c r="F3" s="143"/>
      <c r="G3" s="143"/>
      <c r="H3" s="143"/>
      <c r="I3" s="143"/>
      <c r="J3" s="143"/>
    </row>
    <row r="4" spans="5:9" ht="30.75" customHeight="1" thickBot="1">
      <c r="E4" s="181" t="s">
        <v>12</v>
      </c>
      <c r="F4" s="181"/>
      <c r="G4" s="16" t="s">
        <v>13</v>
      </c>
      <c r="H4" s="16" t="s">
        <v>14</v>
      </c>
      <c r="I4" s="16" t="s">
        <v>10</v>
      </c>
    </row>
    <row r="5" spans="4:16" ht="12.75">
      <c r="D5" s="184" t="s">
        <v>54</v>
      </c>
      <c r="E5" s="89" t="s">
        <v>8</v>
      </c>
      <c r="F5" s="90" t="s">
        <v>73</v>
      </c>
      <c r="G5" s="91">
        <v>55801</v>
      </c>
      <c r="H5" s="91">
        <v>4883</v>
      </c>
      <c r="I5" s="92">
        <v>60684</v>
      </c>
      <c r="N5" s="5"/>
      <c r="O5" s="5"/>
      <c r="P5" s="5"/>
    </row>
    <row r="6" spans="4:16" ht="12.75">
      <c r="D6" s="184"/>
      <c r="E6" s="81" t="s">
        <v>7</v>
      </c>
      <c r="F6" s="82" t="s">
        <v>135</v>
      </c>
      <c r="G6" s="83">
        <v>49132</v>
      </c>
      <c r="H6" s="83">
        <v>810</v>
      </c>
      <c r="I6" s="93">
        <v>49942</v>
      </c>
      <c r="N6" s="5"/>
      <c r="O6" s="5"/>
      <c r="P6" s="5"/>
    </row>
    <row r="7" spans="4:16" ht="12.75">
      <c r="D7" s="184"/>
      <c r="E7" s="81" t="s">
        <v>72</v>
      </c>
      <c r="F7" s="82" t="s">
        <v>134</v>
      </c>
      <c r="G7" s="83">
        <v>31062</v>
      </c>
      <c r="H7" s="83">
        <v>9626</v>
      </c>
      <c r="I7" s="93">
        <v>40688</v>
      </c>
      <c r="N7" s="5"/>
      <c r="O7" s="5"/>
      <c r="P7" s="5"/>
    </row>
    <row r="8" spans="4:16" ht="12.75">
      <c r="D8" s="184"/>
      <c r="E8" s="81" t="s">
        <v>58</v>
      </c>
      <c r="F8" s="82" t="s">
        <v>133</v>
      </c>
      <c r="G8" s="83">
        <v>21535</v>
      </c>
      <c r="H8" s="83">
        <v>18738</v>
      </c>
      <c r="I8" s="93">
        <v>40273</v>
      </c>
      <c r="N8" s="5"/>
      <c r="O8" s="5"/>
      <c r="P8" s="5"/>
    </row>
    <row r="9" spans="4:16" ht="12.75">
      <c r="D9" s="184"/>
      <c r="E9" s="81" t="s">
        <v>3</v>
      </c>
      <c r="F9" s="82" t="s">
        <v>63</v>
      </c>
      <c r="G9" s="83">
        <v>25294</v>
      </c>
      <c r="H9" s="83">
        <v>14239</v>
      </c>
      <c r="I9" s="93">
        <v>39533</v>
      </c>
      <c r="N9" s="5"/>
      <c r="O9" s="5"/>
      <c r="P9" s="5"/>
    </row>
    <row r="10" spans="4:16" ht="12.75">
      <c r="D10" s="184"/>
      <c r="E10" s="81" t="s">
        <v>64</v>
      </c>
      <c r="F10" s="82" t="s">
        <v>65</v>
      </c>
      <c r="G10" s="83">
        <v>16192</v>
      </c>
      <c r="H10" s="83">
        <v>13004</v>
      </c>
      <c r="I10" s="93">
        <v>29196</v>
      </c>
      <c r="N10" s="5"/>
      <c r="O10" s="5"/>
      <c r="P10" s="5"/>
    </row>
    <row r="11" spans="4:16" ht="12.75">
      <c r="D11" s="184"/>
      <c r="E11" s="81" t="s">
        <v>66</v>
      </c>
      <c r="F11" s="82" t="s">
        <v>67</v>
      </c>
      <c r="G11" s="83">
        <v>7042</v>
      </c>
      <c r="H11" s="83">
        <v>9347</v>
      </c>
      <c r="I11" s="93">
        <v>16389</v>
      </c>
      <c r="N11" s="5"/>
      <c r="O11" s="5"/>
      <c r="P11" s="5"/>
    </row>
    <row r="12" spans="4:16" ht="12.75">
      <c r="D12" s="184"/>
      <c r="E12" s="81" t="s">
        <v>59</v>
      </c>
      <c r="F12" s="82" t="s">
        <v>60</v>
      </c>
      <c r="G12" s="83">
        <v>7976</v>
      </c>
      <c r="H12" s="83">
        <v>8102</v>
      </c>
      <c r="I12" s="93">
        <v>16078</v>
      </c>
      <c r="N12" s="5"/>
      <c r="O12" s="5"/>
      <c r="P12" s="5"/>
    </row>
    <row r="13" spans="4:16" ht="12.75">
      <c r="D13" s="184"/>
      <c r="E13" s="81" t="s">
        <v>55</v>
      </c>
      <c r="F13" s="82" t="s">
        <v>132</v>
      </c>
      <c r="G13" s="83">
        <v>6272</v>
      </c>
      <c r="H13" s="83">
        <v>9737</v>
      </c>
      <c r="I13" s="93">
        <v>16009</v>
      </c>
      <c r="N13" s="5"/>
      <c r="O13" s="5"/>
      <c r="P13" s="5"/>
    </row>
    <row r="14" spans="4:16" ht="12.75">
      <c r="D14" s="184"/>
      <c r="E14" s="81" t="s">
        <v>70</v>
      </c>
      <c r="F14" s="82" t="s">
        <v>71</v>
      </c>
      <c r="G14" s="83">
        <v>7781</v>
      </c>
      <c r="H14" s="83">
        <v>4911</v>
      </c>
      <c r="I14" s="93">
        <v>12692</v>
      </c>
      <c r="N14" s="5"/>
      <c r="O14" s="5"/>
      <c r="P14" s="5"/>
    </row>
    <row r="15" spans="4:16" ht="12.75">
      <c r="D15" s="184"/>
      <c r="E15" s="81" t="s">
        <v>56</v>
      </c>
      <c r="F15" s="82" t="s">
        <v>57</v>
      </c>
      <c r="G15" s="83">
        <v>6955</v>
      </c>
      <c r="H15" s="83">
        <v>3710</v>
      </c>
      <c r="I15" s="93">
        <v>10665</v>
      </c>
      <c r="N15" s="5"/>
      <c r="O15" s="5"/>
      <c r="P15" s="5"/>
    </row>
    <row r="16" spans="4:16" ht="12.75">
      <c r="D16" s="184"/>
      <c r="E16" s="81" t="s">
        <v>61</v>
      </c>
      <c r="F16" s="82" t="s">
        <v>62</v>
      </c>
      <c r="G16" s="83">
        <v>864</v>
      </c>
      <c r="H16" s="83">
        <v>4847</v>
      </c>
      <c r="I16" s="93">
        <v>5711</v>
      </c>
      <c r="N16" s="5"/>
      <c r="O16" s="5"/>
      <c r="P16" s="5"/>
    </row>
    <row r="17" spans="4:16" ht="12.75">
      <c r="D17" s="184"/>
      <c r="E17" s="81" t="s">
        <v>68</v>
      </c>
      <c r="F17" s="82" t="s">
        <v>69</v>
      </c>
      <c r="G17" s="83">
        <v>2002</v>
      </c>
      <c r="H17" s="83">
        <v>3380</v>
      </c>
      <c r="I17" s="93">
        <v>5382</v>
      </c>
      <c r="N17" s="5"/>
      <c r="O17" s="5"/>
      <c r="P17" s="5"/>
    </row>
    <row r="18" spans="4:16" ht="13.5" thickBot="1">
      <c r="D18" s="184"/>
      <c r="E18" s="94" t="s">
        <v>109</v>
      </c>
      <c r="F18" s="95" t="s">
        <v>110</v>
      </c>
      <c r="G18" s="96">
        <v>350</v>
      </c>
      <c r="H18" s="96">
        <v>3732</v>
      </c>
      <c r="I18" s="97">
        <v>4082</v>
      </c>
      <c r="J18" s="6">
        <f>SUM(I5:I18)</f>
        <v>347324</v>
      </c>
      <c r="N18" s="5"/>
      <c r="O18" s="5"/>
      <c r="P18" s="5"/>
    </row>
    <row r="19" spans="4:10" ht="12.75">
      <c r="D19" s="136"/>
      <c r="E19" s="133"/>
      <c r="F19" s="84"/>
      <c r="G19" s="134"/>
      <c r="H19" s="134"/>
      <c r="I19" s="134"/>
      <c r="J19" s="135"/>
    </row>
    <row r="20" spans="4:10" ht="12.75">
      <c r="D20" s="136"/>
      <c r="E20" s="133"/>
      <c r="F20" s="84"/>
      <c r="G20" s="134"/>
      <c r="H20" s="134"/>
      <c r="I20" s="134"/>
      <c r="J20" s="135"/>
    </row>
    <row r="21" spans="4:10" ht="12.75">
      <c r="D21" s="136"/>
      <c r="E21" s="133"/>
      <c r="F21" s="84"/>
      <c r="G21" s="134"/>
      <c r="H21" s="134"/>
      <c r="I21" s="134"/>
      <c r="J21" s="135"/>
    </row>
    <row r="22" spans="7:10" ht="12.75">
      <c r="G22" s="18"/>
      <c r="H22" s="18"/>
      <c r="I22" s="18"/>
      <c r="J22" s="4"/>
    </row>
    <row r="23" spans="7:10" ht="12.75">
      <c r="G23" s="18"/>
      <c r="H23" s="19"/>
      <c r="I23" s="19"/>
      <c r="J23" s="4"/>
    </row>
    <row r="24" spans="7:10" ht="12.75">
      <c r="G24" s="18"/>
      <c r="H24" s="20"/>
      <c r="I24" s="4"/>
      <c r="J24" s="4"/>
    </row>
    <row r="25" spans="7:10" ht="12.75">
      <c r="G25" s="18"/>
      <c r="H25" s="20"/>
      <c r="I25" s="4"/>
      <c r="J25" s="4"/>
    </row>
    <row r="26" spans="7:10" ht="12.75">
      <c r="G26" s="18"/>
      <c r="H26" s="20"/>
      <c r="I26" s="4"/>
      <c r="J26" s="4"/>
    </row>
    <row r="27" spans="7:10" ht="12.75">
      <c r="G27" s="18"/>
      <c r="H27" s="20"/>
      <c r="I27" s="4"/>
      <c r="J27" s="4"/>
    </row>
    <row r="28" spans="7:10" ht="12.75">
      <c r="G28" s="18"/>
      <c r="H28" s="20"/>
      <c r="I28" s="4"/>
      <c r="J28" s="4"/>
    </row>
    <row r="29" spans="7:10" ht="12.75">
      <c r="G29" s="18"/>
      <c r="H29" s="18"/>
      <c r="I29" s="18"/>
      <c r="J29" s="4"/>
    </row>
    <row r="53" spans="4:7" ht="12.75">
      <c r="D53" s="1" t="s">
        <v>126</v>
      </c>
      <c r="E53" s="1"/>
      <c r="F53" s="2" t="s">
        <v>13</v>
      </c>
      <c r="G53" s="75" t="s">
        <v>127</v>
      </c>
    </row>
    <row r="54" spans="5:7" ht="12.75">
      <c r="E54" s="1"/>
      <c r="F54" s="2" t="s">
        <v>14</v>
      </c>
      <c r="G54" s="75" t="s">
        <v>128</v>
      </c>
    </row>
    <row r="55" spans="5:7" ht="12.75">
      <c r="E55" s="1"/>
      <c r="F55" s="2"/>
      <c r="G55" s="75"/>
    </row>
  </sheetData>
  <sheetProtection/>
  <mergeCells count="4">
    <mergeCell ref="E4:F4"/>
    <mergeCell ref="D5:D18"/>
    <mergeCell ref="D1:J2"/>
    <mergeCell ref="D3:J3"/>
  </mergeCells>
  <printOptions horizontalCentered="1" verticalCentered="1"/>
  <pageMargins left="0.75" right="0.4330708661417323" top="0.2362204724409449" bottom="1" header="0" footer="0"/>
  <pageSetup horizontalDpi="600" verticalDpi="600" orientation="portrait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PageLayoutView="0" workbookViewId="0" topLeftCell="C10">
      <selection activeCell="L11" sqref="L11"/>
    </sheetView>
  </sheetViews>
  <sheetFormatPr defaultColWidth="11.421875" defaultRowHeight="12.75"/>
  <cols>
    <col min="1" max="1" width="11.28125" style="1" hidden="1" customWidth="1"/>
    <col min="2" max="2" width="0.13671875" style="1" hidden="1" customWidth="1"/>
    <col min="3" max="3" width="2.00390625" style="1" customWidth="1"/>
    <col min="4" max="4" width="6.57421875" style="1" bestFit="1" customWidth="1"/>
    <col min="5" max="5" width="5.421875" style="2" bestFit="1" customWidth="1"/>
    <col min="6" max="6" width="20.28125" style="3" bestFit="1" customWidth="1"/>
    <col min="7" max="7" width="8.421875" style="17" customWidth="1"/>
    <col min="8" max="8" width="8.00390625" style="17" customWidth="1"/>
    <col min="9" max="9" width="9.421875" style="17" customWidth="1"/>
    <col min="10" max="10" width="15.7109375" style="1" customWidth="1"/>
    <col min="11" max="16384" width="11.421875" style="1" customWidth="1"/>
  </cols>
  <sheetData>
    <row r="1" spans="4:10" ht="12.75">
      <c r="D1" s="138" t="s">
        <v>114</v>
      </c>
      <c r="E1" s="138"/>
      <c r="F1" s="138"/>
      <c r="G1" s="138"/>
      <c r="H1" s="138"/>
      <c r="I1" s="138"/>
      <c r="J1" s="138"/>
    </row>
    <row r="2" spans="4:10" ht="12.75">
      <c r="D2" s="138"/>
      <c r="E2" s="138"/>
      <c r="F2" s="138"/>
      <c r="G2" s="138"/>
      <c r="H2" s="138"/>
      <c r="I2" s="138"/>
      <c r="J2" s="138"/>
    </row>
    <row r="3" spans="4:10" ht="38.25" customHeight="1">
      <c r="D3" s="143" t="s">
        <v>148</v>
      </c>
      <c r="E3" s="143"/>
      <c r="F3" s="143"/>
      <c r="G3" s="143"/>
      <c r="H3" s="143"/>
      <c r="I3" s="143"/>
      <c r="J3" s="143"/>
    </row>
    <row r="4" spans="5:9" ht="30.75" customHeight="1" thickBot="1">
      <c r="E4" s="181" t="s">
        <v>12</v>
      </c>
      <c r="F4" s="181"/>
      <c r="G4" s="16" t="s">
        <v>13</v>
      </c>
      <c r="H4" s="16" t="s">
        <v>14</v>
      </c>
      <c r="I4" s="16" t="s">
        <v>10</v>
      </c>
    </row>
    <row r="5" spans="4:16" ht="12.75" customHeight="1">
      <c r="D5" s="185" t="s">
        <v>74</v>
      </c>
      <c r="E5" s="98" t="s">
        <v>0</v>
      </c>
      <c r="F5" s="99" t="s">
        <v>80</v>
      </c>
      <c r="G5" s="99">
        <v>172867</v>
      </c>
      <c r="H5" s="99">
        <v>8253</v>
      </c>
      <c r="I5" s="100">
        <v>181120</v>
      </c>
      <c r="N5" s="5"/>
      <c r="O5" s="5"/>
      <c r="P5" s="5"/>
    </row>
    <row r="6" spans="4:16" ht="12.75">
      <c r="D6" s="185"/>
      <c r="E6" s="101" t="s">
        <v>84</v>
      </c>
      <c r="F6" s="85" t="s">
        <v>85</v>
      </c>
      <c r="G6" s="85">
        <v>31263</v>
      </c>
      <c r="H6" s="85">
        <v>7294</v>
      </c>
      <c r="I6" s="102">
        <v>38557</v>
      </c>
      <c r="N6" s="5"/>
      <c r="O6" s="5"/>
      <c r="P6" s="5"/>
    </row>
    <row r="7" spans="4:16" ht="12.75">
      <c r="D7" s="185"/>
      <c r="E7" s="101" t="s">
        <v>75</v>
      </c>
      <c r="F7" s="85" t="s">
        <v>136</v>
      </c>
      <c r="G7" s="85">
        <v>5903</v>
      </c>
      <c r="H7" s="85">
        <v>27904</v>
      </c>
      <c r="I7" s="102">
        <v>33807</v>
      </c>
      <c r="N7" s="5"/>
      <c r="O7" s="5"/>
      <c r="P7" s="5"/>
    </row>
    <row r="8" spans="4:16" ht="12.75">
      <c r="D8" s="185"/>
      <c r="E8" s="101" t="s">
        <v>89</v>
      </c>
      <c r="F8" s="85" t="s">
        <v>90</v>
      </c>
      <c r="G8" s="85">
        <v>18995</v>
      </c>
      <c r="H8" s="85">
        <v>3267</v>
      </c>
      <c r="I8" s="102">
        <v>22262</v>
      </c>
      <c r="N8" s="5"/>
      <c r="O8" s="5"/>
      <c r="P8" s="5"/>
    </row>
    <row r="9" spans="4:16" ht="12.75">
      <c r="D9" s="185"/>
      <c r="E9" s="101" t="s">
        <v>88</v>
      </c>
      <c r="F9" s="85" t="s">
        <v>139</v>
      </c>
      <c r="G9" s="85">
        <v>15940</v>
      </c>
      <c r="H9" s="85">
        <v>6082</v>
      </c>
      <c r="I9" s="102">
        <v>22022</v>
      </c>
      <c r="N9" s="5"/>
      <c r="O9" s="5"/>
      <c r="P9" s="5"/>
    </row>
    <row r="10" spans="4:16" ht="12.75">
      <c r="D10" s="185"/>
      <c r="E10" s="101" t="s">
        <v>82</v>
      </c>
      <c r="F10" s="85" t="s">
        <v>83</v>
      </c>
      <c r="G10" s="85">
        <v>8344</v>
      </c>
      <c r="H10" s="85">
        <v>10706</v>
      </c>
      <c r="I10" s="102">
        <v>19050</v>
      </c>
      <c r="N10" s="5"/>
      <c r="O10" s="5"/>
      <c r="P10" s="5"/>
    </row>
    <row r="11" spans="4:16" ht="12.75">
      <c r="D11" s="185"/>
      <c r="E11" s="101" t="s">
        <v>87</v>
      </c>
      <c r="F11" s="85" t="s">
        <v>138</v>
      </c>
      <c r="G11" s="85">
        <v>5014</v>
      </c>
      <c r="H11" s="85">
        <v>6698</v>
      </c>
      <c r="I11" s="102">
        <v>11712</v>
      </c>
      <c r="N11" s="5"/>
      <c r="O11" s="5"/>
      <c r="P11" s="5"/>
    </row>
    <row r="12" spans="4:16" ht="12.75">
      <c r="D12" s="185"/>
      <c r="E12" s="101" t="s">
        <v>86</v>
      </c>
      <c r="F12" s="85" t="s">
        <v>137</v>
      </c>
      <c r="G12" s="85">
        <v>3729</v>
      </c>
      <c r="H12" s="85">
        <v>2944</v>
      </c>
      <c r="I12" s="102">
        <v>6673</v>
      </c>
      <c r="N12" s="5"/>
      <c r="O12" s="5"/>
      <c r="P12" s="5"/>
    </row>
    <row r="13" spans="4:16" ht="12.75">
      <c r="D13" s="185"/>
      <c r="E13" s="101" t="s">
        <v>78</v>
      </c>
      <c r="F13" s="85" t="s">
        <v>79</v>
      </c>
      <c r="G13" s="85">
        <v>4092</v>
      </c>
      <c r="H13" s="85">
        <v>2291</v>
      </c>
      <c r="I13" s="102">
        <v>6383</v>
      </c>
      <c r="N13" s="5"/>
      <c r="O13" s="5"/>
      <c r="P13" s="5"/>
    </row>
    <row r="14" spans="4:16" ht="12.75">
      <c r="D14" s="185"/>
      <c r="E14" s="101" t="s">
        <v>76</v>
      </c>
      <c r="F14" s="85" t="s">
        <v>77</v>
      </c>
      <c r="G14" s="85">
        <v>3896</v>
      </c>
      <c r="H14" s="85">
        <v>1957</v>
      </c>
      <c r="I14" s="102">
        <v>5853</v>
      </c>
      <c r="N14" s="5"/>
      <c r="O14" s="5"/>
      <c r="P14" s="5"/>
    </row>
    <row r="15" spans="4:16" ht="12.75">
      <c r="D15" s="185"/>
      <c r="E15" s="101" t="s">
        <v>81</v>
      </c>
      <c r="F15" s="85" t="s">
        <v>146</v>
      </c>
      <c r="G15" s="85">
        <v>107</v>
      </c>
      <c r="H15" s="85">
        <v>849</v>
      </c>
      <c r="I15" s="102">
        <v>956</v>
      </c>
      <c r="N15" s="5"/>
      <c r="O15" s="5"/>
      <c r="P15" s="5"/>
    </row>
    <row r="16" spans="4:16" ht="13.5" thickBot="1">
      <c r="D16" s="185"/>
      <c r="E16" s="103" t="s">
        <v>142</v>
      </c>
      <c r="F16" s="104" t="s">
        <v>143</v>
      </c>
      <c r="G16" s="104">
        <v>315</v>
      </c>
      <c r="H16" s="104">
        <v>432</v>
      </c>
      <c r="I16" s="105">
        <v>747</v>
      </c>
      <c r="J16" s="6">
        <f>SUM(I5:I16)</f>
        <v>349142</v>
      </c>
      <c r="N16" s="5"/>
      <c r="O16" s="5"/>
      <c r="P16" s="5"/>
    </row>
    <row r="17" spans="4:10" ht="12.75">
      <c r="D17" s="136"/>
      <c r="E17" s="133"/>
      <c r="F17" s="84"/>
      <c r="G17" s="134"/>
      <c r="H17" s="134"/>
      <c r="I17" s="134"/>
      <c r="J17" s="135"/>
    </row>
    <row r="18" spans="4:10" ht="12.75">
      <c r="D18" s="136"/>
      <c r="E18" s="133"/>
      <c r="F18" s="84"/>
      <c r="G18" s="134"/>
      <c r="H18" s="134"/>
      <c r="I18" s="134"/>
      <c r="J18" s="135"/>
    </row>
    <row r="19" spans="4:10" ht="12.75">
      <c r="D19" s="136"/>
      <c r="E19" s="133"/>
      <c r="F19" s="84"/>
      <c r="G19" s="134"/>
      <c r="H19" s="134"/>
      <c r="I19" s="134"/>
      <c r="J19" s="135"/>
    </row>
    <row r="20" spans="7:10" ht="12.75">
      <c r="G20" s="18"/>
      <c r="H20" s="18"/>
      <c r="I20" s="18"/>
      <c r="J20" s="4"/>
    </row>
    <row r="21" spans="7:10" ht="12.75">
      <c r="G21" s="18"/>
      <c r="H21" s="19"/>
      <c r="I21" s="19"/>
      <c r="J21" s="4"/>
    </row>
    <row r="22" spans="7:10" ht="12.75">
      <c r="G22" s="18"/>
      <c r="H22" s="20"/>
      <c r="I22" s="4"/>
      <c r="J22" s="4"/>
    </row>
    <row r="23" spans="7:10" ht="12.75">
      <c r="G23" s="18"/>
      <c r="H23" s="20"/>
      <c r="I23" s="4"/>
      <c r="J23" s="4"/>
    </row>
    <row r="24" spans="7:10" ht="12.75">
      <c r="G24" s="18"/>
      <c r="H24" s="20"/>
      <c r="I24" s="4"/>
      <c r="J24" s="4"/>
    </row>
    <row r="25" spans="7:10" ht="12.75">
      <c r="G25" s="18"/>
      <c r="H25" s="20"/>
      <c r="I25" s="4"/>
      <c r="J25" s="4"/>
    </row>
    <row r="26" spans="7:10" ht="12.75">
      <c r="G26" s="18"/>
      <c r="H26" s="20"/>
      <c r="I26" s="4"/>
      <c r="J26" s="4"/>
    </row>
    <row r="27" spans="7:10" ht="12.75">
      <c r="G27" s="18"/>
      <c r="H27" s="18"/>
      <c r="I27" s="18"/>
      <c r="J27" s="4"/>
    </row>
    <row r="51" spans="1:16" s="17" customFormat="1" ht="12.75">
      <c r="A51" s="1"/>
      <c r="B51" s="1"/>
      <c r="C51" s="1"/>
      <c r="D51" s="1" t="s">
        <v>126</v>
      </c>
      <c r="E51" s="1"/>
      <c r="F51" s="2" t="s">
        <v>13</v>
      </c>
      <c r="G51" s="75" t="s">
        <v>127</v>
      </c>
      <c r="J51" s="1"/>
      <c r="K51" s="1"/>
      <c r="L51" s="1"/>
      <c r="M51" s="1"/>
      <c r="N51" s="1"/>
      <c r="O51" s="1"/>
      <c r="P51" s="1"/>
    </row>
    <row r="52" spans="1:16" s="17" customFormat="1" ht="12.75">
      <c r="A52" s="1"/>
      <c r="B52" s="1"/>
      <c r="C52" s="1"/>
      <c r="D52" s="1"/>
      <c r="E52" s="1"/>
      <c r="F52" s="2" t="s">
        <v>14</v>
      </c>
      <c r="G52" s="75" t="s">
        <v>128</v>
      </c>
      <c r="J52" s="1"/>
      <c r="K52" s="1"/>
      <c r="L52" s="1"/>
      <c r="M52" s="1"/>
      <c r="N52" s="1"/>
      <c r="O52" s="1"/>
      <c r="P52" s="1"/>
    </row>
    <row r="53" spans="1:16" s="17" customFormat="1" ht="12.75">
      <c r="A53" s="1"/>
      <c r="B53" s="1"/>
      <c r="C53" s="1"/>
      <c r="D53" s="1"/>
      <c r="E53" s="1"/>
      <c r="F53" s="2"/>
      <c r="G53" s="75"/>
      <c r="J53" s="1"/>
      <c r="K53" s="1"/>
      <c r="L53" s="1"/>
      <c r="M53" s="1"/>
      <c r="N53" s="1"/>
      <c r="O53" s="1"/>
      <c r="P53" s="1"/>
    </row>
  </sheetData>
  <sheetProtection/>
  <mergeCells count="4">
    <mergeCell ref="D1:J2"/>
    <mergeCell ref="D3:J3"/>
    <mergeCell ref="E4:F4"/>
    <mergeCell ref="D5:D16"/>
  </mergeCells>
  <printOptions horizontalCentered="1" verticalCentered="1"/>
  <pageMargins left="0.75" right="0.4330708661417323" top="0.2362204724409449" bottom="1" header="0" footer="0"/>
  <pageSetup horizontalDpi="600" verticalDpi="600" orientation="portrait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Q52"/>
  <sheetViews>
    <sheetView showGridLines="0" tabSelected="1" zoomScalePageLayoutView="0" workbookViewId="0" topLeftCell="C1">
      <selection activeCell="L16" sqref="L16"/>
    </sheetView>
  </sheetViews>
  <sheetFormatPr defaultColWidth="11.421875" defaultRowHeight="12.75"/>
  <cols>
    <col min="1" max="1" width="11.28125" style="1" hidden="1" customWidth="1"/>
    <col min="2" max="2" width="0.13671875" style="1" hidden="1" customWidth="1"/>
    <col min="3" max="3" width="2.00390625" style="1" customWidth="1"/>
    <col min="4" max="4" width="6.57421875" style="1" bestFit="1" customWidth="1"/>
    <col min="5" max="5" width="5.421875" style="2" bestFit="1" customWidth="1"/>
    <col min="6" max="6" width="20.28125" style="3" bestFit="1" customWidth="1"/>
    <col min="7" max="7" width="8.421875" style="17" customWidth="1"/>
    <col min="8" max="8" width="7.421875" style="17" customWidth="1"/>
    <col min="9" max="9" width="9.421875" style="17" customWidth="1"/>
    <col min="10" max="10" width="15.7109375" style="1" customWidth="1"/>
    <col min="11" max="16384" width="11.421875" style="1" customWidth="1"/>
  </cols>
  <sheetData>
    <row r="1" spans="4:10" ht="12.75">
      <c r="D1" s="138" t="s">
        <v>115</v>
      </c>
      <c r="E1" s="138"/>
      <c r="F1" s="138"/>
      <c r="G1" s="138"/>
      <c r="H1" s="138"/>
      <c r="I1" s="138"/>
      <c r="J1" s="138"/>
    </row>
    <row r="2" spans="4:10" ht="12.75">
      <c r="D2" s="138"/>
      <c r="E2" s="138"/>
      <c r="F2" s="138"/>
      <c r="G2" s="138"/>
      <c r="H2" s="138"/>
      <c r="I2" s="138"/>
      <c r="J2" s="138"/>
    </row>
    <row r="3" spans="4:10" ht="38.25" customHeight="1">
      <c r="D3" s="143" t="s">
        <v>148</v>
      </c>
      <c r="E3" s="143"/>
      <c r="F3" s="143"/>
      <c r="G3" s="143"/>
      <c r="H3" s="143"/>
      <c r="I3" s="143"/>
      <c r="J3" s="143"/>
    </row>
    <row r="4" spans="5:9" ht="30.75" customHeight="1" thickBot="1">
      <c r="E4" s="181" t="s">
        <v>12</v>
      </c>
      <c r="F4" s="181"/>
      <c r="G4" s="16" t="s">
        <v>13</v>
      </c>
      <c r="H4" s="16" t="s">
        <v>14</v>
      </c>
      <c r="I4" s="16" t="s">
        <v>10</v>
      </c>
    </row>
    <row r="5" spans="4:17" ht="12.75">
      <c r="D5" s="186" t="s">
        <v>91</v>
      </c>
      <c r="E5" s="67" t="s">
        <v>2</v>
      </c>
      <c r="F5" s="56" t="s">
        <v>96</v>
      </c>
      <c r="G5" s="76">
        <v>132648</v>
      </c>
      <c r="H5" s="76">
        <v>23106</v>
      </c>
      <c r="I5" s="77">
        <v>155754</v>
      </c>
      <c r="O5" s="5"/>
      <c r="P5" s="5"/>
      <c r="Q5" s="5"/>
    </row>
    <row r="6" spans="4:17" ht="12.75">
      <c r="D6" s="186"/>
      <c r="E6" s="68" t="s">
        <v>6</v>
      </c>
      <c r="F6" s="36" t="s">
        <v>99</v>
      </c>
      <c r="G6" s="63">
        <v>48525</v>
      </c>
      <c r="H6" s="63">
        <v>5238</v>
      </c>
      <c r="I6" s="78">
        <v>53763</v>
      </c>
      <c r="O6" s="5"/>
      <c r="P6" s="5"/>
      <c r="Q6" s="5"/>
    </row>
    <row r="7" spans="4:17" ht="12.75">
      <c r="D7" s="186"/>
      <c r="E7" s="68" t="s">
        <v>93</v>
      </c>
      <c r="F7" s="36" t="s">
        <v>145</v>
      </c>
      <c r="G7" s="63">
        <v>30561</v>
      </c>
      <c r="H7" s="63">
        <v>3635</v>
      </c>
      <c r="I7" s="78">
        <v>34196</v>
      </c>
      <c r="O7" s="5"/>
      <c r="P7" s="5"/>
      <c r="Q7" s="5"/>
    </row>
    <row r="8" spans="4:17" ht="12.75">
      <c r="D8" s="186"/>
      <c r="E8" s="68" t="s">
        <v>100</v>
      </c>
      <c r="F8" s="36" t="s">
        <v>140</v>
      </c>
      <c r="G8" s="63">
        <v>19098</v>
      </c>
      <c r="H8" s="63">
        <v>4750</v>
      </c>
      <c r="I8" s="78">
        <v>23848</v>
      </c>
      <c r="O8" s="5"/>
      <c r="P8" s="5"/>
      <c r="Q8" s="5"/>
    </row>
    <row r="9" spans="4:17" ht="12.75">
      <c r="D9" s="186"/>
      <c r="E9" s="68" t="s">
        <v>97</v>
      </c>
      <c r="F9" s="36" t="s">
        <v>98</v>
      </c>
      <c r="G9" s="63">
        <v>10599</v>
      </c>
      <c r="H9" s="63">
        <v>10818</v>
      </c>
      <c r="I9" s="78">
        <v>21417</v>
      </c>
      <c r="O9" s="5"/>
      <c r="P9" s="5"/>
      <c r="Q9" s="5"/>
    </row>
    <row r="10" spans="4:17" ht="12.75">
      <c r="D10" s="186"/>
      <c r="E10" s="68" t="s">
        <v>92</v>
      </c>
      <c r="F10" s="36" t="s">
        <v>147</v>
      </c>
      <c r="G10" s="63">
        <v>13723</v>
      </c>
      <c r="H10" s="63">
        <v>2443</v>
      </c>
      <c r="I10" s="78">
        <v>16166</v>
      </c>
      <c r="O10" s="5"/>
      <c r="P10" s="5"/>
      <c r="Q10" s="5"/>
    </row>
    <row r="11" spans="4:17" ht="12.75">
      <c r="D11" s="186"/>
      <c r="E11" s="68" t="s">
        <v>101</v>
      </c>
      <c r="F11" s="36" t="s">
        <v>102</v>
      </c>
      <c r="G11" s="63">
        <v>3525</v>
      </c>
      <c r="H11" s="63">
        <v>4760</v>
      </c>
      <c r="I11" s="78">
        <v>8285</v>
      </c>
      <c r="O11" s="5"/>
      <c r="P11" s="5"/>
      <c r="Q11" s="5"/>
    </row>
    <row r="12" spans="4:17" ht="12.75">
      <c r="D12" s="186"/>
      <c r="E12" s="68" t="s">
        <v>105</v>
      </c>
      <c r="F12" s="36" t="s">
        <v>106</v>
      </c>
      <c r="G12" s="63">
        <v>5519</v>
      </c>
      <c r="H12" s="63">
        <v>1741</v>
      </c>
      <c r="I12" s="78">
        <v>7260</v>
      </c>
      <c r="O12" s="5"/>
      <c r="P12" s="5"/>
      <c r="Q12" s="5"/>
    </row>
    <row r="13" spans="4:17" ht="12.75">
      <c r="D13" s="186"/>
      <c r="E13" s="68" t="s">
        <v>107</v>
      </c>
      <c r="F13" s="36" t="s">
        <v>141</v>
      </c>
      <c r="G13" s="63">
        <v>4828</v>
      </c>
      <c r="H13" s="63">
        <v>1981</v>
      </c>
      <c r="I13" s="78">
        <v>6809</v>
      </c>
      <c r="O13" s="5"/>
      <c r="P13" s="5"/>
      <c r="Q13" s="5"/>
    </row>
    <row r="14" spans="4:17" ht="12.75">
      <c r="D14" s="186"/>
      <c r="E14" s="68" t="s">
        <v>94</v>
      </c>
      <c r="F14" s="36" t="s">
        <v>95</v>
      </c>
      <c r="G14" s="63">
        <v>3460</v>
      </c>
      <c r="H14" s="63">
        <v>3292</v>
      </c>
      <c r="I14" s="78">
        <v>6752</v>
      </c>
      <c r="O14" s="5"/>
      <c r="P14" s="5"/>
      <c r="Q14" s="5"/>
    </row>
    <row r="15" spans="4:17" ht="13.5" thickBot="1">
      <c r="D15" s="186"/>
      <c r="E15" s="69" t="s">
        <v>103</v>
      </c>
      <c r="F15" s="58" t="s">
        <v>104</v>
      </c>
      <c r="G15" s="79">
        <v>1468</v>
      </c>
      <c r="H15" s="79">
        <v>4483</v>
      </c>
      <c r="I15" s="80">
        <v>5951</v>
      </c>
      <c r="J15" s="6">
        <f>SUM(I5:I15)</f>
        <v>340201</v>
      </c>
      <c r="O15" s="5"/>
      <c r="P15" s="5"/>
      <c r="Q15" s="5"/>
    </row>
    <row r="17" ht="12.75">
      <c r="J17" s="5"/>
    </row>
    <row r="21" spans="7:10" ht="12.75">
      <c r="G21" s="18"/>
      <c r="H21" s="18"/>
      <c r="I21" s="18"/>
      <c r="J21" s="4"/>
    </row>
    <row r="22" spans="7:10" ht="12.75">
      <c r="G22" s="18"/>
      <c r="H22" s="19"/>
      <c r="I22" s="19"/>
      <c r="J22" s="4"/>
    </row>
    <row r="23" spans="7:10" ht="12.75">
      <c r="G23" s="18"/>
      <c r="H23" s="20"/>
      <c r="I23" s="4"/>
      <c r="J23" s="4"/>
    </row>
    <row r="24" spans="7:10" ht="12.75">
      <c r="G24" s="18"/>
      <c r="H24" s="20"/>
      <c r="I24" s="4"/>
      <c r="J24" s="4"/>
    </row>
    <row r="25" spans="7:10" ht="12.75">
      <c r="G25" s="18"/>
      <c r="H25" s="20"/>
      <c r="I25" s="4"/>
      <c r="J25" s="4"/>
    </row>
    <row r="26" spans="7:10" ht="12.75">
      <c r="G26" s="18"/>
      <c r="H26" s="20"/>
      <c r="I26" s="4"/>
      <c r="J26" s="4"/>
    </row>
    <row r="27" spans="7:10" ht="12.75">
      <c r="G27" s="18"/>
      <c r="H27" s="20"/>
      <c r="I27" s="4"/>
      <c r="J27" s="4"/>
    </row>
    <row r="28" spans="7:10" ht="12.75">
      <c r="G28" s="18"/>
      <c r="H28" s="18"/>
      <c r="I28" s="18"/>
      <c r="J28" s="4"/>
    </row>
    <row r="50" spans="4:7" ht="12.75">
      <c r="D50" s="1" t="s">
        <v>126</v>
      </c>
      <c r="E50" s="1"/>
      <c r="F50" s="2" t="s">
        <v>13</v>
      </c>
      <c r="G50" s="75" t="s">
        <v>127</v>
      </c>
    </row>
    <row r="51" spans="5:7" ht="12.75">
      <c r="E51" s="1"/>
      <c r="F51" s="2" t="s">
        <v>14</v>
      </c>
      <c r="G51" s="75" t="s">
        <v>128</v>
      </c>
    </row>
    <row r="52" spans="5:7" ht="12.75">
      <c r="E52" s="1"/>
      <c r="F52" s="2"/>
      <c r="G52" s="75"/>
    </row>
  </sheetData>
  <sheetProtection/>
  <mergeCells count="4">
    <mergeCell ref="D5:D15"/>
    <mergeCell ref="E4:F4"/>
    <mergeCell ref="D1:J2"/>
    <mergeCell ref="D3:J3"/>
  </mergeCells>
  <printOptions horizontalCentered="1" verticalCentered="1"/>
  <pageMargins left="0.75" right="0.4330708661417323" top="0.2362204724409449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orj_c4214ing</dc:creator>
  <cp:keywords/>
  <dc:description/>
  <cp:lastModifiedBy>Julio Cesar Ortiz Garcia</cp:lastModifiedBy>
  <cp:lastPrinted>2018-01-24T17:35:32Z</cp:lastPrinted>
  <dcterms:created xsi:type="dcterms:W3CDTF">2008-11-21T20:38:57Z</dcterms:created>
  <dcterms:modified xsi:type="dcterms:W3CDTF">2018-01-25T16:23:02Z</dcterms:modified>
  <cp:category/>
  <cp:version/>
  <cp:contentType/>
  <cp:contentStatus/>
</cp:coreProperties>
</file>